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8835" tabRatio="803" activeTab="3"/>
  </bookViews>
  <sheets>
    <sheet name="Ex2-2 " sheetId="1" r:id="rId1"/>
    <sheet name="3.1 TM prod (2)" sheetId="2" r:id="rId2"/>
    <sheet name="3.1 TM prod" sheetId="3" r:id="rId3"/>
    <sheet name="3.2 SRCosts(2)" sheetId="4" r:id="rId4"/>
    <sheet name="3.2 SRCosts" sheetId="5" r:id="rId5"/>
    <sheet name="Tab 5-1 (empt)" sheetId="6" r:id="rId6"/>
    <sheet name="Tab 5-1" sheetId="7" r:id="rId7"/>
    <sheet name="Tab 5-3 (empt)" sheetId="8" r:id="rId8"/>
    <sheet name="Tab 5-3" sheetId="9" r:id="rId9"/>
    <sheet name="Tab 9.1" sheetId="10" r:id="rId10"/>
    <sheet name="Tab 9.2" sheetId="11" r:id="rId11"/>
    <sheet name="Tab 10.3" sheetId="12" r:id="rId12"/>
    <sheet name="Tab 11.2" sheetId="13" r:id="rId13"/>
    <sheet name="Tab 11.2 (2)" sheetId="14" r:id="rId14"/>
    <sheet name="Tabelle3" sheetId="15" r:id="rId15"/>
  </sheets>
  <definedNames/>
  <calcPr fullCalcOnLoad="1"/>
</workbook>
</file>

<file path=xl/sharedStrings.xml><?xml version="1.0" encoding="utf-8"?>
<sst xmlns="http://schemas.openxmlformats.org/spreadsheetml/2006/main" count="158" uniqueCount="73">
  <si>
    <t>Begg and Ward chap. 3</t>
  </si>
  <si>
    <t>Firms in the market place</t>
  </si>
  <si>
    <t>L (input)</t>
  </si>
  <si>
    <t>Table 3.1</t>
  </si>
  <si>
    <t>Begg and Ward chap. 2</t>
  </si>
  <si>
    <t>Exercise 2-2</t>
  </si>
  <si>
    <t>Price</t>
  </si>
  <si>
    <t>Deman</t>
  </si>
  <si>
    <t>TR</t>
  </si>
  <si>
    <t>E</t>
  </si>
  <si>
    <t>dq/q</t>
  </si>
  <si>
    <t>dp/p</t>
  </si>
  <si>
    <t>Output</t>
  </si>
  <si>
    <t>SRFC</t>
  </si>
  <si>
    <t>SRVC</t>
  </si>
  <si>
    <t>SRTC</t>
  </si>
  <si>
    <t>MPL</t>
  </si>
  <si>
    <t>Total and marginal product of labour with a fixed amount of capital</t>
  </si>
  <si>
    <t>TP (output)</t>
  </si>
  <si>
    <t>Table 3.2</t>
  </si>
  <si>
    <t>Cost Curves</t>
  </si>
  <si>
    <t>SRAFC</t>
  </si>
  <si>
    <t>Table 3.3</t>
  </si>
  <si>
    <t>SRAVC</t>
  </si>
  <si>
    <t>SRATC</t>
  </si>
  <si>
    <t>SRMC</t>
  </si>
  <si>
    <t>Begg and Ward chap. 5</t>
  </si>
  <si>
    <t>Profit Maximization</t>
  </si>
  <si>
    <t>Table 5.1</t>
  </si>
  <si>
    <t>Quant demanded</t>
  </si>
  <si>
    <t>AR</t>
  </si>
  <si>
    <t>MR</t>
  </si>
  <si>
    <t>TR = P*Q</t>
  </si>
  <si>
    <t>Table 5.3</t>
  </si>
  <si>
    <t>Maximizing Profit</t>
  </si>
  <si>
    <t>Q</t>
  </si>
  <si>
    <t>MC</t>
  </si>
  <si>
    <t>MR-MC</t>
  </si>
  <si>
    <t>Profit</t>
  </si>
  <si>
    <t xml:space="preserve"> =&gt; Output decision</t>
  </si>
  <si>
    <t>MP</t>
  </si>
  <si>
    <t>raise</t>
  </si>
  <si>
    <t>lower</t>
  </si>
  <si>
    <t>Begg and Ward chap. 9</t>
  </si>
  <si>
    <t>Consumers prices</t>
  </si>
  <si>
    <t>year</t>
  </si>
  <si>
    <t>CPI</t>
  </si>
  <si>
    <t>Infl.</t>
  </si>
  <si>
    <t xml:space="preserve">        USA</t>
  </si>
  <si>
    <t>Table9.1</t>
  </si>
  <si>
    <t>Inflation</t>
  </si>
  <si>
    <t>Table 9.2</t>
  </si>
  <si>
    <t>National Production</t>
  </si>
  <si>
    <t xml:space="preserve">         UK</t>
  </si>
  <si>
    <t xml:space="preserve">       Spain</t>
  </si>
  <si>
    <t>Unemployment</t>
  </si>
  <si>
    <t>Begg and Ward chap. 11</t>
  </si>
  <si>
    <t>Income and Consumption in Hypothetica</t>
  </si>
  <si>
    <t>Table 11.2</t>
  </si>
  <si>
    <t>Income</t>
  </si>
  <si>
    <t>C</t>
  </si>
  <si>
    <t>I</t>
  </si>
  <si>
    <t>S</t>
  </si>
  <si>
    <t>AD</t>
  </si>
  <si>
    <t>uI</t>
  </si>
  <si>
    <t>aI</t>
  </si>
  <si>
    <t>45°</t>
  </si>
  <si>
    <t>u I</t>
  </si>
  <si>
    <t>"gap"</t>
  </si>
  <si>
    <r>
      <t>AD+</t>
    </r>
    <r>
      <rPr>
        <sz val="10"/>
        <rFont val="Symbol"/>
        <family val="1"/>
      </rPr>
      <t>D</t>
    </r>
    <r>
      <rPr>
        <sz val="10"/>
        <rFont val="Arial"/>
        <family val="2"/>
      </rPr>
      <t>I</t>
    </r>
  </si>
  <si>
    <t>"Deutschland in Zahlen</t>
  </si>
  <si>
    <t>GDP index</t>
  </si>
  <si>
    <t>Growth rate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</si>
</sst>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0"/>
    </font>
    <font>
      <sz val="10"/>
      <color indexed="14"/>
      <name val="Arial"/>
      <family val="0"/>
    </font>
    <font>
      <sz val="10"/>
      <color indexed="18"/>
      <name val="Arial"/>
      <family val="0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.5"/>
      <color indexed="8"/>
      <name val="Arial"/>
      <family val="0"/>
    </font>
    <font>
      <sz val="7.3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51" applyFont="1" applyAlignment="1">
      <alignment/>
    </xf>
    <xf numFmtId="0" fontId="0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169" fontId="9" fillId="0" borderId="0" xfId="51" applyNumberFormat="1" applyFont="1" applyAlignment="1">
      <alignment horizontal="center"/>
    </xf>
    <xf numFmtId="0" fontId="4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8"/>
          <c:w val="0.99175"/>
          <c:h val="0.9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'3.1 TM prod (2)'!$C$5</c:f>
              <c:strCache>
                <c:ptCount val="1"/>
                <c:pt idx="0">
                  <c:v>TP (output)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'3.1 TM prod (2)'!$B$6:$B$15</c:f>
              <c:numCache/>
            </c:numRef>
          </c:xVal>
          <c:yVal>
            <c:numRef>
              <c:f>'3.1 TM prod (2)'!$C$6:$C$15</c:f>
              <c:numCache/>
            </c:numRef>
          </c:yVal>
          <c:smooth val="1"/>
        </c:ser>
        <c:ser>
          <c:idx val="1"/>
          <c:order val="1"/>
          <c:tx>
            <c:strRef>
              <c:f>'3.1 TM prod (2)'!$D$5</c:f>
              <c:strCache>
                <c:ptCount val="1"/>
                <c:pt idx="0">
                  <c:v>MPL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'3.1 TM prod (2)'!$B$6:$B$15</c:f>
              <c:numCache/>
            </c:numRef>
          </c:xVal>
          <c:yVal>
            <c:numRef>
              <c:f>'3.1 TM prod (2)'!$D$6:$D$15</c:f>
              <c:numCache/>
            </c:numRef>
          </c:yVal>
          <c:smooth val="1"/>
        </c:ser>
        <c:axId val="45669273"/>
        <c:axId val="8370274"/>
      </c:scatterChart>
      <c:valAx>
        <c:axId val="4566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0274"/>
        <c:crosses val="autoZero"/>
        <c:crossBetween val="midCat"/>
        <c:dispUnits/>
      </c:valAx>
      <c:valAx>
        <c:axId val="8370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25"/>
          <c:y val="0.605"/>
          <c:w val="0.24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475"/>
          <c:w val="0.97825"/>
          <c:h val="0.9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 10.3'!$B$1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10.3'!$A$2:$A$12</c:f>
              <c:numCache/>
            </c:numRef>
          </c:xVal>
          <c:yVal>
            <c:numRef>
              <c:f>'Tab 10.3'!$B$2:$B$12</c:f>
              <c:numCache/>
            </c:numRef>
          </c:yVal>
          <c:smooth val="1"/>
        </c:ser>
        <c:ser>
          <c:idx val="1"/>
          <c:order val="1"/>
          <c:tx>
            <c:strRef>
              <c:f>'Tab 10.3'!$C$1</c:f>
              <c:strCache>
                <c:ptCount val="1"/>
                <c:pt idx="0">
                  <c:v>Unemployment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 10.3'!$A$2:$A$12</c:f>
              <c:numCache/>
            </c:numRef>
          </c:xVal>
          <c:yVal>
            <c:numRef>
              <c:f>'Tab 10.3'!$C$2:$C$12</c:f>
              <c:numCache/>
            </c:numRef>
          </c:yVal>
          <c:smooth val="1"/>
        </c:ser>
        <c:axId val="14603971"/>
        <c:axId val="64326876"/>
      </c:scatterChart>
      <c:val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6876"/>
        <c:crosses val="autoZero"/>
        <c:crossBetween val="midCat"/>
        <c:dispUnits/>
      </c:val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775"/>
          <c:y val="0.16325"/>
          <c:w val="0.2352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Phillips Curve ??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625"/>
          <c:w val="0.892"/>
          <c:h val="0.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 10.3'!$C$1</c:f>
              <c:strCache>
                <c:ptCount val="1"/>
                <c:pt idx="0">
                  <c:v>Unemployment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10.3'!$B$2:$B$12</c:f>
              <c:numCache/>
            </c:numRef>
          </c:xVal>
          <c:yVal>
            <c:numRef>
              <c:f>'Tab 10.3'!$C$2:$C$12</c:f>
              <c:numCache/>
            </c:numRef>
          </c:yVal>
          <c:smooth val="0"/>
        </c:ser>
        <c:axId val="42070973"/>
        <c:axId val="43094438"/>
      </c:scatterChart>
      <c:valAx>
        <c:axId val="420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Inflation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crossBetween val="midCat"/>
        <c:dispUnits/>
      </c:valAx>
      <c:valAx>
        <c:axId val="4309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Unemployment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15"/>
          <c:w val="0.8805"/>
          <c:h val="0.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 11.2'!$D$4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11.2'!$B$5:$B$12</c:f>
              <c:numCache/>
            </c:numRef>
          </c:xVal>
          <c:yVal>
            <c:numRef>
              <c:f>'Tab 11.2'!$D$5:$D$12</c:f>
              <c:numCache/>
            </c:numRef>
          </c:yVal>
          <c:smooth val="0"/>
        </c:ser>
        <c:ser>
          <c:idx val="1"/>
          <c:order val="1"/>
          <c:tx>
            <c:strRef>
              <c:f>'Tab 11.2'!$E$4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'Tab 11.2'!$B$5:$B$12</c:f>
              <c:numCache/>
            </c:numRef>
          </c:xVal>
          <c:yVal>
            <c:numRef>
              <c:f>'Tab 11.2'!$E$5:$E$12</c:f>
              <c:numCache/>
            </c:numRef>
          </c:yVal>
          <c:smooth val="0"/>
        </c:ser>
        <c:ser>
          <c:idx val="2"/>
          <c:order val="2"/>
          <c:tx>
            <c:strRef>
              <c:f>'Tab 11.2'!$F$4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'Tab 11.2'!$B$5:$B$12</c:f>
              <c:numCache/>
            </c:numRef>
          </c:xVal>
          <c:yVal>
            <c:numRef>
              <c:f>'Tab 11.2'!$F$5:$F$12</c:f>
              <c:numCache/>
            </c:numRef>
          </c:yVal>
          <c:smooth val="0"/>
        </c:ser>
        <c:ser>
          <c:idx val="3"/>
          <c:order val="3"/>
          <c:tx>
            <c:strRef>
              <c:f>'Tab 11.2'!$G$4</c:f>
              <c:strCache>
                <c:ptCount val="1"/>
                <c:pt idx="0">
                  <c:v>AD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 11.2'!$B$5:$B$12</c:f>
              <c:numCache/>
            </c:numRef>
          </c:xVal>
          <c:yVal>
            <c:numRef>
              <c:f>'Tab 11.2'!$G$5:$G$12</c:f>
              <c:numCache/>
            </c:numRef>
          </c:yVal>
          <c:smooth val="0"/>
        </c:ser>
        <c:ser>
          <c:idx val="4"/>
          <c:order val="4"/>
          <c:tx>
            <c:strRef>
              <c:f>'Tab 11.2'!$C$4</c:f>
              <c:strCache>
                <c:ptCount val="1"/>
                <c:pt idx="0">
                  <c:v>45°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 11.2'!$B$5:$B$12</c:f>
              <c:numCache/>
            </c:numRef>
          </c:xVal>
          <c:yVal>
            <c:numRef>
              <c:f>'Tab 11.2'!$C$5:$C$12</c:f>
              <c:numCache/>
            </c:numRef>
          </c:yVal>
          <c:smooth val="0"/>
        </c:ser>
        <c:axId val="52305623"/>
        <c:axId val="988560"/>
      </c:scatterChart>
      <c:val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crossBetween val="midCat"/>
        <c:dispUnits/>
      </c:valAx>
      <c:valAx>
        <c:axId val="98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58"/>
          <c:w val="0.154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125"/>
          <c:w val="0.8805"/>
          <c:h val="0.96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 11.2 (2)'!$D$4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11.2 (2)'!$B$5:$B$12</c:f>
              <c:numCache/>
            </c:numRef>
          </c:xVal>
          <c:yVal>
            <c:numRef>
              <c:f>'Tab 11.2 (2)'!$D$5:$D$12</c:f>
              <c:numCache/>
            </c:numRef>
          </c:yVal>
          <c:smooth val="0"/>
        </c:ser>
        <c:ser>
          <c:idx val="1"/>
          <c:order val="1"/>
          <c:tx>
            <c:strRef>
              <c:f>'Tab 11.2 (2)'!$E$4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'Tab 11.2 (2)'!$B$5:$B$12</c:f>
              <c:numCache/>
            </c:numRef>
          </c:xVal>
          <c:yVal>
            <c:numRef>
              <c:f>'Tab 11.2 (2)'!$E$5:$E$12</c:f>
              <c:numCache/>
            </c:numRef>
          </c:yVal>
          <c:smooth val="0"/>
        </c:ser>
        <c:ser>
          <c:idx val="2"/>
          <c:order val="2"/>
          <c:tx>
            <c:strRef>
              <c:f>'Tab 11.2 (2)'!$F$4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'Tab 11.2 (2)'!$B$5:$B$12</c:f>
              <c:numCache/>
            </c:numRef>
          </c:xVal>
          <c:yVal>
            <c:numRef>
              <c:f>'Tab 11.2 (2)'!$F$5:$F$12</c:f>
              <c:numCache/>
            </c:numRef>
          </c:yVal>
          <c:smooth val="0"/>
        </c:ser>
        <c:ser>
          <c:idx val="3"/>
          <c:order val="3"/>
          <c:tx>
            <c:strRef>
              <c:f>'Tab 11.2 (2)'!$G$4</c:f>
              <c:strCache>
                <c:ptCount val="1"/>
                <c:pt idx="0">
                  <c:v>AD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 11.2 (2)'!$B$5:$B$12</c:f>
              <c:numCache/>
            </c:numRef>
          </c:xVal>
          <c:yVal>
            <c:numRef>
              <c:f>'Tab 11.2 (2)'!$G$5:$G$12</c:f>
              <c:numCache/>
            </c:numRef>
          </c:yVal>
          <c:smooth val="0"/>
        </c:ser>
        <c:ser>
          <c:idx val="4"/>
          <c:order val="4"/>
          <c:tx>
            <c:strRef>
              <c:f>'Tab 11.2 (2)'!$C$4</c:f>
              <c:strCache>
                <c:ptCount val="1"/>
                <c:pt idx="0">
                  <c:v>45°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 11.2 (2)'!$B$5:$B$12</c:f>
              <c:numCache/>
            </c:numRef>
          </c:xVal>
          <c:yVal>
            <c:numRef>
              <c:f>'Tab 11.2 (2)'!$C$5:$C$12</c:f>
              <c:numCache/>
            </c:numRef>
          </c:yVal>
          <c:smooth val="0"/>
        </c:ser>
        <c:ser>
          <c:idx val="5"/>
          <c:order val="5"/>
          <c:tx>
            <c:strRef>
              <c:f>'Tab 11.2 (2)'!$H$4</c:f>
              <c:strCache>
                <c:ptCount val="1"/>
                <c:pt idx="0">
                  <c:v>AD+DI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'Tab 11.2 (2)'!$B$5:$B$12</c:f>
              <c:numCache/>
            </c:numRef>
          </c:xVal>
          <c:yVal>
            <c:numRef>
              <c:f>'Tab 11.2 (2)'!$H$5:$H$12</c:f>
              <c:numCache/>
            </c:numRef>
          </c:yVal>
          <c:smooth val="0"/>
        </c:ser>
        <c:axId val="8897041"/>
        <c:axId val="12964506"/>
      </c:scatterChart>
      <c:valAx>
        <c:axId val="889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506"/>
        <c:crosses val="autoZero"/>
        <c:crossBetween val="midCat"/>
        <c:dispUnits/>
      </c:valAx>
      <c:valAx>
        <c:axId val="12964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3315"/>
          <c:w val="0.18675"/>
          <c:h val="0.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7"/>
          <c:w val="0.9455"/>
          <c:h val="0.9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 TM prod'!$C$5</c:f>
              <c:strCache>
                <c:ptCount val="1"/>
                <c:pt idx="0">
                  <c:v>TP (output)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'3.1 TM prod'!$B$6:$B$15</c:f>
              <c:numCache/>
            </c:numRef>
          </c:xVal>
          <c:yVal>
            <c:numRef>
              <c:f>'3.1 TM prod'!$C$6:$C$15</c:f>
              <c:numCache/>
            </c:numRef>
          </c:yVal>
          <c:smooth val="0"/>
        </c:ser>
        <c:ser>
          <c:idx val="1"/>
          <c:order val="1"/>
          <c:tx>
            <c:strRef>
              <c:f>'3.1 TM prod'!$D$5</c:f>
              <c:strCache>
                <c:ptCount val="1"/>
                <c:pt idx="0">
                  <c:v>MPL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'3.1 TM prod'!$B$6:$B$15</c:f>
              <c:numCache/>
            </c:numRef>
          </c:xVal>
          <c:yVal>
            <c:numRef>
              <c:f>'3.1 TM prod'!$D$6:$D$15</c:f>
              <c:numCache/>
            </c:numRef>
          </c:yVal>
          <c:smooth val="0"/>
        </c:ser>
        <c:axId val="8223603"/>
        <c:axId val="6903564"/>
      </c:scatterChart>
      <c:valAx>
        <c:axId val="822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 val="autoZero"/>
        <c:crossBetween val="midCat"/>
        <c:dispUnits/>
      </c:valAx>
      <c:valAx>
        <c:axId val="690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71"/>
          <c:w val="0.9455"/>
          <c:h val="0.929"/>
        </c:manualLayout>
      </c:layout>
      <c:scatterChart>
        <c:scatterStyle val="lineMarker"/>
        <c:varyColors val="0"/>
        <c:ser>
          <c:idx val="1"/>
          <c:order val="0"/>
          <c:tx>
            <c:strRef>
              <c:f>'3.1 TM prod'!$D$5</c:f>
              <c:strCache>
                <c:ptCount val="1"/>
                <c:pt idx="0">
                  <c:v>MPL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'3.1 TM prod'!$B$6:$B$15</c:f>
              <c:numCache/>
            </c:numRef>
          </c:xVal>
          <c:yVal>
            <c:numRef>
              <c:f>'3.1 TM prod'!$D$6:$D$15</c:f>
              <c:numCache/>
            </c:numRef>
          </c:yVal>
          <c:smooth val="0"/>
        </c:ser>
        <c:axId val="62132077"/>
        <c:axId val="22317782"/>
      </c:scatterChart>
      <c:val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782"/>
        <c:crosses val="autoZero"/>
        <c:crossBetween val="midCat"/>
        <c:dispUnits/>
      </c:valAx>
      <c:valAx>
        <c:axId val="2231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'3.2 SRCosts(2)'!$G$5</c:f>
              <c:strCache>
                <c:ptCount val="1"/>
                <c:pt idx="0">
                  <c:v>SRAFC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'3.2 SRCosts(2)'!$B$6:$B$15</c:f>
              <c:numCache/>
            </c:numRef>
          </c:xVal>
          <c:yVal>
            <c:numRef>
              <c:f>'3.2 SRCosts(2)'!$G$6:$G$15</c:f>
              <c:numCache/>
            </c:numRef>
          </c:yVal>
          <c:smooth val="1"/>
        </c:ser>
        <c:ser>
          <c:idx val="1"/>
          <c:order val="1"/>
          <c:tx>
            <c:strRef>
              <c:f>'3.2 SRCosts(2)'!$H$5</c:f>
              <c:strCache>
                <c:ptCount val="1"/>
                <c:pt idx="0">
                  <c:v>SRAVC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'3.2 SRCosts(2)'!$B$6:$B$15</c:f>
              <c:numCache/>
            </c:numRef>
          </c:xVal>
          <c:yVal>
            <c:numRef>
              <c:f>'3.2 SRCosts(2)'!$H$6:$H$15</c:f>
              <c:numCache/>
            </c:numRef>
          </c:yVal>
          <c:smooth val="1"/>
        </c:ser>
        <c:ser>
          <c:idx val="2"/>
          <c:order val="2"/>
          <c:tx>
            <c:strRef>
              <c:f>'3.2 SRCosts(2)'!$I$5</c:f>
              <c:strCache>
                <c:ptCount val="1"/>
                <c:pt idx="0">
                  <c:v>SRATC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'3.2 SRCosts(2)'!$B$6:$B$15</c:f>
              <c:numCache/>
            </c:numRef>
          </c:xVal>
          <c:yVal>
            <c:numRef>
              <c:f>'3.2 SRCosts(2)'!$I$6:$I$15</c:f>
              <c:numCache/>
            </c:numRef>
          </c:yVal>
          <c:smooth val="1"/>
        </c:ser>
        <c:ser>
          <c:idx val="3"/>
          <c:order val="3"/>
          <c:tx>
            <c:strRef>
              <c:f>'3.2 SRCosts(2)'!$J$5</c:f>
              <c:strCache>
                <c:ptCount val="1"/>
                <c:pt idx="0">
                  <c:v>SRMC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'3.2 SRCosts(2)'!$B$6:$B$15</c:f>
              <c:numCache/>
            </c:numRef>
          </c:xVal>
          <c:yVal>
            <c:numRef>
              <c:f>'3.2 SRCosts(2)'!$J$6:$J$15</c:f>
              <c:numCache/>
            </c:numRef>
          </c:yVal>
          <c:smooth val="1"/>
        </c:ser>
        <c:axId val="66642311"/>
        <c:axId val="62909888"/>
      </c:scatterChart>
      <c:val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</c:valAx>
      <c:valAx>
        <c:axId val="6290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25"/>
          <c:y val="0"/>
          <c:w val="0.255"/>
          <c:h val="0.1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9"/>
          <c:w val="0.757"/>
          <c:h val="0.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'3.2 SRCosts'!$G$5</c:f>
              <c:strCache>
                <c:ptCount val="1"/>
                <c:pt idx="0">
                  <c:v>SRAFC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'3.2 SRCosts'!$B$6:$B$15</c:f>
              <c:numCache/>
            </c:numRef>
          </c:xVal>
          <c:yVal>
            <c:numRef>
              <c:f>'3.2 SRCosts'!$G$6:$G$15</c:f>
              <c:numCache/>
            </c:numRef>
          </c:yVal>
          <c:smooth val="0"/>
        </c:ser>
        <c:ser>
          <c:idx val="1"/>
          <c:order val="1"/>
          <c:tx>
            <c:strRef>
              <c:f>'3.2 SRCosts'!$H$5</c:f>
              <c:strCache>
                <c:ptCount val="1"/>
                <c:pt idx="0">
                  <c:v>SRAVC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'3.2 SRCosts'!$B$6:$B$15</c:f>
              <c:numCache/>
            </c:numRef>
          </c:xVal>
          <c:yVal>
            <c:numRef>
              <c:f>'3.2 SRCosts'!$H$6:$H$15</c:f>
              <c:numCache/>
            </c:numRef>
          </c:yVal>
          <c:smooth val="0"/>
        </c:ser>
        <c:ser>
          <c:idx val="2"/>
          <c:order val="2"/>
          <c:tx>
            <c:strRef>
              <c:f>'3.2 SRCosts'!$I$5</c:f>
              <c:strCache>
                <c:ptCount val="1"/>
                <c:pt idx="0">
                  <c:v>SRATC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'3.2 SRCosts'!$B$6:$B$15</c:f>
              <c:numCache/>
            </c:numRef>
          </c:xVal>
          <c:yVal>
            <c:numRef>
              <c:f>'3.2 SRCosts'!$I$6:$I$15</c:f>
              <c:numCache/>
            </c:numRef>
          </c:yVal>
          <c:smooth val="0"/>
        </c:ser>
        <c:ser>
          <c:idx val="3"/>
          <c:order val="3"/>
          <c:tx>
            <c:strRef>
              <c:f>'3.2 SRCosts'!$J$5</c:f>
              <c:strCache>
                <c:ptCount val="1"/>
                <c:pt idx="0">
                  <c:v>SRMC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'3.2 SRCosts'!$B$6:$B$15</c:f>
              <c:numCache/>
            </c:numRef>
          </c:xVal>
          <c:yVal>
            <c:numRef>
              <c:f>'3.2 SRCosts'!$J$6:$J$15</c:f>
              <c:numCache/>
            </c:numRef>
          </c:yVal>
          <c:smooth val="0"/>
        </c:ser>
        <c:axId val="29318081"/>
        <c:axId val="62536138"/>
      </c:scatterChart>
      <c:val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 val="autoZero"/>
        <c:crossBetween val="midCat"/>
        <c:dispUnits/>
      </c:valAx>
      <c:valAx>
        <c:axId val="62536138"/>
        <c:scaling>
          <c:orientation val="minMax"/>
          <c:max val="2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crossBetween val="midCat"/>
        <c:dispUnits/>
      </c:valAx>
      <c:spPr>
        <a:noFill/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40075"/>
          <c:w val="0.1877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925"/>
          <c:w val="0.9825"/>
          <c:h val="0.96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 5-1 (empt)'!$C$5</c:f>
              <c:strCache>
                <c:ptCount val="1"/>
                <c:pt idx="0">
                  <c:v>Quant demanded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5-1 (empt)'!$B$6:$B$17</c:f>
              <c:numCache/>
            </c:numRef>
          </c:xVal>
          <c:yVal>
            <c:numRef>
              <c:f>'Tab 5-1 (empt)'!$C$6:$C$17</c:f>
              <c:numCache/>
            </c:numRef>
          </c:yVal>
          <c:smooth val="1"/>
        </c:ser>
        <c:ser>
          <c:idx val="1"/>
          <c:order val="1"/>
          <c:tx>
            <c:strRef>
              <c:f>'Tab 5-1 (empt)'!$D$5</c:f>
              <c:strCache>
                <c:ptCount val="1"/>
                <c:pt idx="0">
                  <c:v>TR = P*Q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'Tab 5-1 (empt)'!$C$6:$C$17</c:f>
              <c:numCache/>
            </c:numRef>
          </c:xVal>
          <c:yVal>
            <c:numRef>
              <c:f>'Tab 5-1 (empt)'!$D$6:$D$17</c:f>
              <c:numCache/>
            </c:numRef>
          </c:yVal>
          <c:smooth val="1"/>
        </c:ser>
        <c:ser>
          <c:idx val="2"/>
          <c:order val="2"/>
          <c:tx>
            <c:strRef>
              <c:f>'Tab 5-1 (empt)'!$E$5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'Tab 5-1 (empt)'!$C$6:$C$17</c:f>
              <c:numCache/>
            </c:numRef>
          </c:xVal>
          <c:yVal>
            <c:numRef>
              <c:f>'Tab 5-1 (empt)'!$E$6:$E$17</c:f>
              <c:numCache/>
            </c:numRef>
          </c:yVal>
          <c:smooth val="1"/>
        </c:ser>
        <c:ser>
          <c:idx val="3"/>
          <c:order val="3"/>
          <c:tx>
            <c:strRef>
              <c:f>'Tab 5-1 (empt)'!$F$5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'Tab 5-1 (empt)'!$C$6:$C$17</c:f>
              <c:numCache/>
            </c:numRef>
          </c:xVal>
          <c:yVal>
            <c:numRef>
              <c:f>'Tab 5-1 (empt)'!$F$6:$F$17</c:f>
              <c:numCache/>
            </c:numRef>
          </c:yVal>
          <c:smooth val="1"/>
        </c:ser>
        <c:axId val="25954331"/>
        <c:axId val="32262388"/>
      </c:scatterChart>
      <c:val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crossBetween val="midCat"/>
        <c:dispUnits/>
      </c:val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"/>
          <c:y val="0.004"/>
          <c:w val="0.871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25"/>
          <c:w val="0.9825"/>
          <c:h val="0.9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 5-1'!$C$5</c:f>
              <c:strCache>
                <c:ptCount val="1"/>
                <c:pt idx="0">
                  <c:v>Quant demanded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5-1'!$B$6:$B$17</c:f>
              <c:numCache/>
            </c:numRef>
          </c:xVal>
          <c:yVal>
            <c:numRef>
              <c:f>'Tab 5-1'!$C$6:$C$17</c:f>
              <c:numCache/>
            </c:numRef>
          </c:yVal>
          <c:smooth val="1"/>
        </c:ser>
        <c:ser>
          <c:idx val="1"/>
          <c:order val="1"/>
          <c:tx>
            <c:strRef>
              <c:f>'Tab 5-1'!$D$5</c:f>
              <c:strCache>
                <c:ptCount val="1"/>
                <c:pt idx="0">
                  <c:v>TR = P*Q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'Tab 5-1'!$B$6:$B$17</c:f>
              <c:numCache/>
            </c:numRef>
          </c:xVal>
          <c:yVal>
            <c:numRef>
              <c:f>'Tab 5-1'!$D$6:$D$17</c:f>
              <c:numCache/>
            </c:numRef>
          </c:yVal>
          <c:smooth val="1"/>
        </c:ser>
        <c:ser>
          <c:idx val="2"/>
          <c:order val="2"/>
          <c:tx>
            <c:strRef>
              <c:f>'Tab 5-1'!$E$5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'Tab 5-1'!$B$6:$B$17</c:f>
              <c:numCache/>
            </c:numRef>
          </c:xVal>
          <c:yVal>
            <c:numRef>
              <c:f>'Tab 5-1'!$E$6:$E$17</c:f>
              <c:numCache/>
            </c:numRef>
          </c:yVal>
          <c:smooth val="1"/>
        </c:ser>
        <c:ser>
          <c:idx val="3"/>
          <c:order val="3"/>
          <c:tx>
            <c:strRef>
              <c:f>'Tab 5-1'!$F$5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'Tab 5-1'!$B$6:$B$17</c:f>
              <c:numCache/>
            </c:numRef>
          </c:xVal>
          <c:yVal>
            <c:numRef>
              <c:f>'Tab 5-1'!$F$6:$F$17</c:f>
              <c:numCache/>
            </c:numRef>
          </c:yVal>
          <c:smooth val="1"/>
        </c:ser>
        <c:axId val="21926037"/>
        <c:axId val="63116606"/>
      </c:scatterChart>
      <c:val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crossBetween val="midCat"/>
        <c:dispUnits/>
      </c:val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"/>
          <c:y val="0.79025"/>
          <c:w val="0.5017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2"/>
          <c:w val="0.977"/>
          <c:h val="0.9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 5-3 (empt)'!$D$5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5-3 (empt)'!$C$6:$C$15</c:f>
              <c:numCache/>
            </c:numRef>
          </c:xVal>
          <c:yVal>
            <c:numRef>
              <c:f>'Tab 5-3 (empt)'!$D$6:$D$15</c:f>
              <c:numCache/>
            </c:numRef>
          </c:yVal>
          <c:smooth val="1"/>
        </c:ser>
        <c:ser>
          <c:idx val="1"/>
          <c:order val="1"/>
          <c:tx>
            <c:strRef>
              <c:f>'Tab 5-3 (empt)'!$E$5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'Tab 5-3 (empt)'!$C$6:$C$15</c:f>
              <c:numCache/>
            </c:numRef>
          </c:xVal>
          <c:yVal>
            <c:numRef>
              <c:f>'Tab 5-3 (empt)'!$E$6:$E$15</c:f>
              <c:numCache/>
            </c:numRef>
          </c:yVal>
          <c:smooth val="1"/>
        </c:ser>
        <c:ser>
          <c:idx val="2"/>
          <c:order val="2"/>
          <c:tx>
            <c:strRef>
              <c:f>'Tab 5-3 (empt)'!$G$5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'Tab 5-3 (empt)'!$C$6:$C$15</c:f>
              <c:numCache/>
            </c:numRef>
          </c:xVal>
          <c:yVal>
            <c:numRef>
              <c:f>'Tab 5-3 (empt)'!$G$6:$G$15</c:f>
              <c:numCache/>
            </c:numRef>
          </c:yVal>
          <c:smooth val="1"/>
        </c:ser>
        <c:ser>
          <c:idx val="3"/>
          <c:order val="3"/>
          <c:tx>
            <c:strRef>
              <c:f>'Tab 5-3 (empt)'!$F$5</c:f>
              <c:strCache>
                <c:ptCount val="1"/>
                <c:pt idx="0">
                  <c:v>MR-MC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'Tab 5-3 (empt)'!$C$6:$C$15</c:f>
              <c:numCache/>
            </c:numRef>
          </c:xVal>
          <c:yVal>
            <c:numRef>
              <c:f>'Tab 5-3 (empt)'!$F$6:$F$15</c:f>
              <c:numCache/>
            </c:numRef>
          </c:yVal>
          <c:smooth val="1"/>
        </c:ser>
        <c:axId val="31178543"/>
        <c:axId val="12171432"/>
      </c:scatterChart>
      <c:val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crossBetween val="midCat"/>
        <c:dispUnits/>
      </c:val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813"/>
          <c:w val="0.569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3"/>
          <c:w val="0.73775"/>
          <c:h val="0.9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 5-3'!$D$5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 5-3'!$C$6:$C$15</c:f>
              <c:numCache/>
            </c:numRef>
          </c:xVal>
          <c:yVal>
            <c:numRef>
              <c:f>'Tab 5-3'!$D$6:$D$15</c:f>
              <c:numCache/>
            </c:numRef>
          </c:yVal>
          <c:smooth val="1"/>
        </c:ser>
        <c:ser>
          <c:idx val="1"/>
          <c:order val="1"/>
          <c:tx>
            <c:strRef>
              <c:f>'Tab 5-3'!$E$5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'Tab 5-3'!$C$6:$C$15</c:f>
              <c:numCache/>
            </c:numRef>
          </c:xVal>
          <c:yVal>
            <c:numRef>
              <c:f>'Tab 5-3'!$E$6:$E$15</c:f>
              <c:numCache/>
            </c:numRef>
          </c:yVal>
          <c:smooth val="1"/>
        </c:ser>
        <c:ser>
          <c:idx val="2"/>
          <c:order val="2"/>
          <c:tx>
            <c:strRef>
              <c:f>'Tab 5-3'!$G$5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'Tab 5-3'!$C$6:$C$15</c:f>
              <c:numCache/>
            </c:numRef>
          </c:xVal>
          <c:yVal>
            <c:numRef>
              <c:f>'Tab 5-3'!$G$6:$G$15</c:f>
              <c:numCache/>
            </c:numRef>
          </c:yVal>
          <c:smooth val="1"/>
        </c:ser>
        <c:ser>
          <c:idx val="3"/>
          <c:order val="3"/>
          <c:tx>
            <c:strRef>
              <c:f>'Tab 5-3'!$F$5</c:f>
              <c:strCache>
                <c:ptCount val="1"/>
                <c:pt idx="0">
                  <c:v>MR-MC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'Tab 5-3'!$C$6:$C$15</c:f>
              <c:numCache/>
            </c:numRef>
          </c:xVal>
          <c:yVal>
            <c:numRef>
              <c:f>'Tab 5-3'!$F$6:$F$15</c:f>
              <c:numCache/>
            </c:numRef>
          </c:yVal>
          <c:smooth val="1"/>
        </c:ser>
        <c:axId val="42434025"/>
        <c:axId val="46361906"/>
      </c:scatterChart>
      <c:valAx>
        <c:axId val="4243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 val="autoZero"/>
        <c:crossBetween val="midCat"/>
        <c:dispUnits/>
      </c:val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40175"/>
          <c:w val="0.202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142875</xdr:rowOff>
    </xdr:from>
    <xdr:to>
      <xdr:col>10</xdr:col>
      <xdr:colOff>400050</xdr:colOff>
      <xdr:row>27</xdr:row>
      <xdr:rowOff>104775</xdr:rowOff>
    </xdr:to>
    <xdr:graphicFrame>
      <xdr:nvGraphicFramePr>
        <xdr:cNvPr id="1" name="Diagramm 4"/>
        <xdr:cNvGraphicFramePr/>
      </xdr:nvGraphicFramePr>
      <xdr:xfrm>
        <a:off x="3876675" y="628650"/>
        <a:ext cx="4048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152400</xdr:rowOff>
    </xdr:from>
    <xdr:to>
      <xdr:col>13</xdr:col>
      <xdr:colOff>400050</xdr:colOff>
      <xdr:row>25</xdr:row>
      <xdr:rowOff>152400</xdr:rowOff>
    </xdr:to>
    <xdr:graphicFrame>
      <xdr:nvGraphicFramePr>
        <xdr:cNvPr id="1" name="Diagramm 2"/>
        <xdr:cNvGraphicFramePr/>
      </xdr:nvGraphicFramePr>
      <xdr:xfrm>
        <a:off x="3829050" y="152400"/>
        <a:ext cx="4048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0</xdr:row>
      <xdr:rowOff>66675</xdr:rowOff>
    </xdr:from>
    <xdr:to>
      <xdr:col>10</xdr:col>
      <xdr:colOff>133350</xdr:colOff>
      <xdr:row>26</xdr:row>
      <xdr:rowOff>95250</xdr:rowOff>
    </xdr:to>
    <xdr:sp>
      <xdr:nvSpPr>
        <xdr:cNvPr id="2" name="Line 3"/>
        <xdr:cNvSpPr>
          <a:spLocks/>
        </xdr:cNvSpPr>
      </xdr:nvSpPr>
      <xdr:spPr>
        <a:xfrm>
          <a:off x="5324475" y="6667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104775</xdr:rowOff>
    </xdr:from>
    <xdr:to>
      <xdr:col>9</xdr:col>
      <xdr:colOff>485775</xdr:colOff>
      <xdr:row>18</xdr:row>
      <xdr:rowOff>19050</xdr:rowOff>
    </xdr:to>
    <xdr:graphicFrame>
      <xdr:nvGraphicFramePr>
        <xdr:cNvPr id="1" name="Diagramm 1"/>
        <xdr:cNvGraphicFramePr/>
      </xdr:nvGraphicFramePr>
      <xdr:xfrm>
        <a:off x="2886075" y="104775"/>
        <a:ext cx="4457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17</xdr:row>
      <xdr:rowOff>19050</xdr:rowOff>
    </xdr:from>
    <xdr:to>
      <xdr:col>5</xdr:col>
      <xdr:colOff>114300</xdr:colOff>
      <xdr:row>34</xdr:row>
      <xdr:rowOff>95250</xdr:rowOff>
    </xdr:to>
    <xdr:graphicFrame>
      <xdr:nvGraphicFramePr>
        <xdr:cNvPr id="2" name="Diagramm 2"/>
        <xdr:cNvGraphicFramePr/>
      </xdr:nvGraphicFramePr>
      <xdr:xfrm>
        <a:off x="228600" y="2771775"/>
        <a:ext cx="36957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</xdr:row>
      <xdr:rowOff>0</xdr:rowOff>
    </xdr:from>
    <xdr:to>
      <xdr:col>14</xdr:col>
      <xdr:colOff>609600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3124200" y="323850"/>
        <a:ext cx="4219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1</xdr:row>
      <xdr:rowOff>38100</xdr:rowOff>
    </xdr:from>
    <xdr:to>
      <xdr:col>16</xdr:col>
      <xdr:colOff>400050</xdr:colOff>
      <xdr:row>22</xdr:row>
      <xdr:rowOff>152400</xdr:rowOff>
    </xdr:to>
    <xdr:graphicFrame>
      <xdr:nvGraphicFramePr>
        <xdr:cNvPr id="1" name="Diagramm 1"/>
        <xdr:cNvGraphicFramePr/>
      </xdr:nvGraphicFramePr>
      <xdr:xfrm>
        <a:off x="4086225" y="200025"/>
        <a:ext cx="4219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12</xdr:row>
      <xdr:rowOff>142875</xdr:rowOff>
    </xdr:from>
    <xdr:to>
      <xdr:col>10</xdr:col>
      <xdr:colOff>695325</xdr:colOff>
      <xdr:row>25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247900"/>
          <a:ext cx="39528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57150</xdr:rowOff>
    </xdr:from>
    <xdr:to>
      <xdr:col>9</xdr:col>
      <xdr:colOff>0</xdr:colOff>
      <xdr:row>13</xdr:row>
      <xdr:rowOff>57150</xdr:rowOff>
    </xdr:to>
    <xdr:graphicFrame>
      <xdr:nvGraphicFramePr>
        <xdr:cNvPr id="1" name="Diagramm 1"/>
        <xdr:cNvGraphicFramePr/>
      </xdr:nvGraphicFramePr>
      <xdr:xfrm>
        <a:off x="3200400" y="57150"/>
        <a:ext cx="35623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13</xdr:row>
      <xdr:rowOff>123825</xdr:rowOff>
    </xdr:from>
    <xdr:to>
      <xdr:col>9</xdr:col>
      <xdr:colOff>9525</xdr:colOff>
      <xdr:row>26</xdr:row>
      <xdr:rowOff>123825</xdr:rowOff>
    </xdr:to>
    <xdr:graphicFrame>
      <xdr:nvGraphicFramePr>
        <xdr:cNvPr id="2" name="Diagramm 2"/>
        <xdr:cNvGraphicFramePr/>
      </xdr:nvGraphicFramePr>
      <xdr:xfrm>
        <a:off x="3209925" y="2228850"/>
        <a:ext cx="35623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76200</xdr:rowOff>
    </xdr:from>
    <xdr:to>
      <xdr:col>14</xdr:col>
      <xdr:colOff>504825</xdr:colOff>
      <xdr:row>24</xdr:row>
      <xdr:rowOff>66675</xdr:rowOff>
    </xdr:to>
    <xdr:graphicFrame>
      <xdr:nvGraphicFramePr>
        <xdr:cNvPr id="1" name="Diagramm 2"/>
        <xdr:cNvGraphicFramePr/>
      </xdr:nvGraphicFramePr>
      <xdr:xfrm>
        <a:off x="4124325" y="76200"/>
        <a:ext cx="28860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133350</xdr:rowOff>
    </xdr:from>
    <xdr:to>
      <xdr:col>16</xdr:col>
      <xdr:colOff>676275</xdr:colOff>
      <xdr:row>32</xdr:row>
      <xdr:rowOff>28575</xdr:rowOff>
    </xdr:to>
    <xdr:graphicFrame>
      <xdr:nvGraphicFramePr>
        <xdr:cNvPr id="1" name="Diagramm 1"/>
        <xdr:cNvGraphicFramePr/>
      </xdr:nvGraphicFramePr>
      <xdr:xfrm>
        <a:off x="4772025" y="133350"/>
        <a:ext cx="44005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</xdr:row>
      <xdr:rowOff>85725</xdr:rowOff>
    </xdr:from>
    <xdr:to>
      <xdr:col>13</xdr:col>
      <xdr:colOff>323850</xdr:colOff>
      <xdr:row>26</xdr:row>
      <xdr:rowOff>95250</xdr:rowOff>
    </xdr:to>
    <xdr:graphicFrame>
      <xdr:nvGraphicFramePr>
        <xdr:cNvPr id="1" name="Diagramm 1"/>
        <xdr:cNvGraphicFramePr/>
      </xdr:nvGraphicFramePr>
      <xdr:xfrm>
        <a:off x="3819525" y="409575"/>
        <a:ext cx="5324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</xdr:row>
      <xdr:rowOff>85725</xdr:rowOff>
    </xdr:from>
    <xdr:to>
      <xdr:col>13</xdr:col>
      <xdr:colOff>323850</xdr:colOff>
      <xdr:row>26</xdr:row>
      <xdr:rowOff>95250</xdr:rowOff>
    </xdr:to>
    <xdr:graphicFrame>
      <xdr:nvGraphicFramePr>
        <xdr:cNvPr id="1" name="Diagramm 2"/>
        <xdr:cNvGraphicFramePr/>
      </xdr:nvGraphicFramePr>
      <xdr:xfrm>
        <a:off x="3333750" y="409575"/>
        <a:ext cx="5324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</xdr:row>
      <xdr:rowOff>47625</xdr:rowOff>
    </xdr:from>
    <xdr:to>
      <xdr:col>13</xdr:col>
      <xdr:colOff>66675</xdr:colOff>
      <xdr:row>29</xdr:row>
      <xdr:rowOff>9525</xdr:rowOff>
    </xdr:to>
    <xdr:sp>
      <xdr:nvSpPr>
        <xdr:cNvPr id="2" name="Line 3"/>
        <xdr:cNvSpPr>
          <a:spLocks/>
        </xdr:cNvSpPr>
      </xdr:nvSpPr>
      <xdr:spPr>
        <a:xfrm>
          <a:off x="3752850" y="209550"/>
          <a:ext cx="4648200" cy="46386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0.0215</cdr:y>
    </cdr:from>
    <cdr:to>
      <cdr:x>0.3455</cdr:x>
      <cdr:y>0.0215</cdr:y>
    </cdr:to>
    <cdr:sp>
      <cdr:nvSpPr>
        <cdr:cNvPr id="1" name="Line 1"/>
        <cdr:cNvSpPr>
          <a:spLocks/>
        </cdr:cNvSpPr>
      </cdr:nvSpPr>
      <cdr:spPr>
        <a:xfrm flipV="1">
          <a:off x="1390650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152400</xdr:rowOff>
    </xdr:from>
    <xdr:to>
      <xdr:col>13</xdr:col>
      <xdr:colOff>400050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829050" y="152400"/>
        <a:ext cx="4048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561975</xdr:colOff>
      <xdr:row>0</xdr:row>
      <xdr:rowOff>114300</xdr:rowOff>
    </xdr:from>
    <xdr:to>
      <xdr:col>10</xdr:col>
      <xdr:colOff>561975</xdr:colOff>
      <xdr:row>26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53100" y="114300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</cdr:x>
      <cdr:y>0.02225</cdr:y>
    </cdr:from>
    <cdr:to>
      <cdr:x>0.343</cdr:x>
      <cdr:y>0.02225</cdr:y>
    </cdr:to>
    <cdr:sp>
      <cdr:nvSpPr>
        <cdr:cNvPr id="1" name="Line 1"/>
        <cdr:cNvSpPr>
          <a:spLocks/>
        </cdr:cNvSpPr>
      </cdr:nvSpPr>
      <cdr:spPr>
        <a:xfrm flipV="1">
          <a:off x="13811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</cols>
  <sheetData>
    <row r="1" ht="12.75">
      <c r="A1" t="s">
        <v>4</v>
      </c>
    </row>
    <row r="2" ht="12.75">
      <c r="A2" s="1" t="s">
        <v>5</v>
      </c>
    </row>
    <row r="4" spans="2:7" ht="12.75">
      <c r="B4" t="s">
        <v>6</v>
      </c>
      <c r="C4">
        <v>10</v>
      </c>
      <c r="D4">
        <v>8</v>
      </c>
      <c r="E4">
        <v>6</v>
      </c>
      <c r="F4">
        <v>4</v>
      </c>
      <c r="G4">
        <v>2</v>
      </c>
    </row>
    <row r="5" spans="2:7" ht="12.75">
      <c r="B5" t="s">
        <v>7</v>
      </c>
      <c r="C5">
        <v>1</v>
      </c>
      <c r="D5">
        <v>2</v>
      </c>
      <c r="E5">
        <v>3</v>
      </c>
      <c r="F5">
        <v>4</v>
      </c>
      <c r="G5">
        <v>5</v>
      </c>
    </row>
    <row r="6" spans="2:7" ht="12.75">
      <c r="B6" t="s">
        <v>8</v>
      </c>
      <c r="C6">
        <f>C4*C5</f>
        <v>10</v>
      </c>
      <c r="D6">
        <f>D4*D5</f>
        <v>16</v>
      </c>
      <c r="E6">
        <f>E4*E5</f>
        <v>18</v>
      </c>
      <c r="F6">
        <f>F4*F5</f>
        <v>16</v>
      </c>
      <c r="G6">
        <f>G4*G5</f>
        <v>10</v>
      </c>
    </row>
    <row r="7" spans="2:7" ht="12.75">
      <c r="B7" t="s">
        <v>9</v>
      </c>
      <c r="D7" s="3">
        <f>D9/D10</f>
        <v>-0.2</v>
      </c>
      <c r="E7" s="3">
        <f>E9/E10</f>
        <v>-0.5</v>
      </c>
      <c r="F7" s="3">
        <f>F9/F10</f>
        <v>-1</v>
      </c>
      <c r="G7" s="3">
        <f>G9/G10</f>
        <v>-2</v>
      </c>
    </row>
    <row r="9" spans="2:7" ht="12.75">
      <c r="B9" t="s">
        <v>10</v>
      </c>
      <c r="D9" s="2">
        <f>(D4-C4)/C4</f>
        <v>-0.2</v>
      </c>
      <c r="E9" s="2">
        <f aca="true" t="shared" si="0" ref="E9:G10">(E4-D4)/D4</f>
        <v>-0.25</v>
      </c>
      <c r="F9" s="2">
        <f t="shared" si="0"/>
        <v>-0.3333333333333333</v>
      </c>
      <c r="G9" s="2">
        <f t="shared" si="0"/>
        <v>-0.5</v>
      </c>
    </row>
    <row r="10" spans="2:7" ht="12.75">
      <c r="B10" t="s">
        <v>11</v>
      </c>
      <c r="D10" s="2">
        <f>(D5-C5)/C5</f>
        <v>1</v>
      </c>
      <c r="E10" s="2">
        <f t="shared" si="0"/>
        <v>0.5</v>
      </c>
      <c r="F10" s="2">
        <f t="shared" si="0"/>
        <v>0.3333333333333333</v>
      </c>
      <c r="G10" s="2">
        <f t="shared" si="0"/>
        <v>0.25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&amp;RPeter Schmidt</oddHeader>
    <oddFooter>&amp;LPS: &amp;Z&amp;F; &amp;R&amp;D; &amp;T - S. &amp;P &amp;8(v 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="160" zoomScaleNormal="160" zoomScalePageLayoutView="0" workbookViewId="0" topLeftCell="A1">
      <selection activeCell="H2" sqref="H2"/>
    </sheetView>
  </sheetViews>
  <sheetFormatPr defaultColWidth="11.421875" defaultRowHeight="12.75"/>
  <cols>
    <col min="1" max="1" width="3.140625" style="0" customWidth="1"/>
    <col min="2" max="2" width="6.7109375" style="0" customWidth="1"/>
    <col min="3" max="3" width="6.28125" style="0" customWidth="1"/>
    <col min="4" max="5" width="6.140625" style="0" customWidth="1"/>
    <col min="6" max="6" width="8.28125" style="4" customWidth="1"/>
    <col min="7" max="7" width="6.8515625" style="4" customWidth="1"/>
  </cols>
  <sheetData>
    <row r="1" ht="12.75">
      <c r="A1" t="s">
        <v>43</v>
      </c>
    </row>
    <row r="2" ht="12.75">
      <c r="A2" s="1" t="s">
        <v>44</v>
      </c>
    </row>
    <row r="3" spans="1:3" ht="12.75">
      <c r="A3" t="s">
        <v>49</v>
      </c>
      <c r="C3" s="1" t="s">
        <v>50</v>
      </c>
    </row>
    <row r="4" spans="3:10" ht="12.75">
      <c r="C4" t="s">
        <v>53</v>
      </c>
      <c r="E4" t="s">
        <v>48</v>
      </c>
      <c r="F4"/>
      <c r="G4" t="s">
        <v>54</v>
      </c>
      <c r="I4" s="29" t="s">
        <v>70</v>
      </c>
      <c r="J4" s="29"/>
    </row>
    <row r="5" spans="2:10" ht="12.75">
      <c r="B5" s="18" t="s">
        <v>45</v>
      </c>
      <c r="C5" s="14" t="s">
        <v>46</v>
      </c>
      <c r="D5" s="18" t="s">
        <v>47</v>
      </c>
      <c r="E5" s="14" t="s">
        <v>46</v>
      </c>
      <c r="F5" s="18" t="s">
        <v>47</v>
      </c>
      <c r="G5" s="14" t="s">
        <v>46</v>
      </c>
      <c r="H5" s="18" t="s">
        <v>47</v>
      </c>
      <c r="I5" s="30" t="s">
        <v>46</v>
      </c>
      <c r="J5" s="31" t="s">
        <v>47</v>
      </c>
    </row>
    <row r="6" spans="2:8" ht="12.75">
      <c r="B6" s="16">
        <v>1996</v>
      </c>
      <c r="C6" s="4">
        <v>71.7</v>
      </c>
      <c r="D6" s="16"/>
      <c r="E6" s="16">
        <v>77.6</v>
      </c>
      <c r="F6" s="16"/>
      <c r="G6" s="16"/>
      <c r="H6" s="16"/>
    </row>
    <row r="7" spans="2:8" ht="12.75">
      <c r="B7" s="16">
        <v>1997</v>
      </c>
      <c r="C7" s="4">
        <v>77.3</v>
      </c>
      <c r="D7" s="28">
        <f>(C7-C6)/C6</f>
        <v>0.0781032078103207</v>
      </c>
      <c r="E7" s="16">
        <v>81.4</v>
      </c>
      <c r="F7" s="28">
        <f>(E7-E6)/E6</f>
        <v>0.048969072164948606</v>
      </c>
      <c r="G7" s="16"/>
      <c r="H7" s="16"/>
    </row>
    <row r="8" spans="2:8" ht="12.75">
      <c r="B8" s="16">
        <v>1998</v>
      </c>
      <c r="C8" s="4">
        <v>84.6</v>
      </c>
      <c r="D8" s="28">
        <f aca="true" t="shared" si="0" ref="D8:F16">(C8-C7)/C7</f>
        <v>0.09443725743855107</v>
      </c>
      <c r="E8" s="16">
        <v>85.7</v>
      </c>
      <c r="F8" s="28">
        <f t="shared" si="0"/>
        <v>0.052825552825552784</v>
      </c>
      <c r="G8" s="16"/>
      <c r="H8" s="16"/>
    </row>
    <row r="9" spans="2:8" ht="12.75">
      <c r="B9" s="16">
        <v>1999</v>
      </c>
      <c r="C9" s="4">
        <v>89.6</v>
      </c>
      <c r="D9" s="28">
        <f t="shared" si="0"/>
        <v>0.0591016548463357</v>
      </c>
      <c r="E9" s="16">
        <v>89.4</v>
      </c>
      <c r="F9" s="28">
        <f t="shared" si="0"/>
        <v>0.04317386231038509</v>
      </c>
      <c r="G9" s="16"/>
      <c r="H9" s="16"/>
    </row>
    <row r="10" spans="2:8" ht="12.75">
      <c r="B10" s="16">
        <v>2000</v>
      </c>
      <c r="C10" s="4">
        <v>92.6</v>
      </c>
      <c r="D10" s="28">
        <f t="shared" si="0"/>
        <v>0.033482142857142856</v>
      </c>
      <c r="E10" s="16">
        <v>92.1</v>
      </c>
      <c r="F10" s="28">
        <f t="shared" si="0"/>
        <v>0.030201342281879064</v>
      </c>
      <c r="G10" s="16"/>
      <c r="H10" s="16"/>
    </row>
    <row r="11" spans="2:8" ht="12.75">
      <c r="B11" s="16">
        <v>2001</v>
      </c>
      <c r="C11" s="4">
        <v>94.4</v>
      </c>
      <c r="D11" s="28">
        <f t="shared" si="0"/>
        <v>0.019438444924406172</v>
      </c>
      <c r="E11" s="16">
        <v>94.8</v>
      </c>
      <c r="F11" s="28">
        <f t="shared" si="0"/>
        <v>0.02931596091205215</v>
      </c>
      <c r="G11" s="17"/>
      <c r="H11" s="16"/>
    </row>
    <row r="12" spans="2:8" ht="12.75">
      <c r="B12" s="16">
        <v>2002</v>
      </c>
      <c r="C12" s="4">
        <v>96.7</v>
      </c>
      <c r="D12" s="28">
        <f t="shared" si="0"/>
        <v>0.024364406779660987</v>
      </c>
      <c r="E12" s="16">
        <v>97.3</v>
      </c>
      <c r="F12" s="28">
        <f t="shared" si="0"/>
        <v>0.026371308016877638</v>
      </c>
      <c r="G12" s="16"/>
      <c r="H12" s="16"/>
    </row>
    <row r="13" spans="2:8" ht="12.75">
      <c r="B13" s="16">
        <v>2003</v>
      </c>
      <c r="C13" s="4">
        <v>100</v>
      </c>
      <c r="D13" s="28">
        <f t="shared" si="0"/>
        <v>0.034126163391933785</v>
      </c>
      <c r="E13" s="16">
        <v>100</v>
      </c>
      <c r="F13" s="28">
        <f t="shared" si="0"/>
        <v>0.02774922918807814</v>
      </c>
      <c r="G13" s="16"/>
      <c r="H13" s="16"/>
    </row>
    <row r="14" spans="2:8" ht="12.75">
      <c r="B14" s="16">
        <v>2004</v>
      </c>
      <c r="C14" s="4">
        <v>102.4</v>
      </c>
      <c r="D14" s="28">
        <f t="shared" si="0"/>
        <v>0.024000000000000056</v>
      </c>
      <c r="E14" s="16">
        <v>102.9</v>
      </c>
      <c r="F14" s="28">
        <f t="shared" si="0"/>
        <v>0.029000000000000057</v>
      </c>
      <c r="G14" s="16"/>
      <c r="H14" s="16"/>
    </row>
    <row r="15" spans="2:8" ht="12.75">
      <c r="B15" s="16">
        <v>2005</v>
      </c>
      <c r="C15" s="4">
        <v>105.7</v>
      </c>
      <c r="D15" s="28">
        <f t="shared" si="0"/>
        <v>0.03222656249999997</v>
      </c>
      <c r="E15" s="16">
        <v>105.3</v>
      </c>
      <c r="F15" s="28">
        <f t="shared" si="0"/>
        <v>0.02332361516034977</v>
      </c>
      <c r="G15" s="16"/>
      <c r="H15" s="16"/>
    </row>
    <row r="16" spans="2:6" ht="12.75">
      <c r="B16" s="16">
        <v>2006</v>
      </c>
      <c r="C16" s="4">
        <v>109.3</v>
      </c>
      <c r="D16" s="28">
        <f t="shared" si="0"/>
        <v>0.034058656575212815</v>
      </c>
      <c r="E16" s="16">
        <v>107</v>
      </c>
      <c r="F16" s="28">
        <f t="shared" si="0"/>
        <v>0.01614434947768284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&amp;RPeter Schmidt</oddHeader>
    <oddFooter>&amp;LPS: &amp;Z&amp;F; &amp;R&amp;D; &amp;T - S. &amp;P &amp;8(v 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="130" zoomScaleNormal="130" zoomScalePageLayoutView="0" workbookViewId="0" topLeftCell="A1">
      <selection activeCell="I6" sqref="I6"/>
    </sheetView>
  </sheetViews>
  <sheetFormatPr defaultColWidth="11.421875" defaultRowHeight="12.75"/>
  <cols>
    <col min="1" max="1" width="3.140625" style="0" customWidth="1"/>
    <col min="2" max="2" width="6.7109375" style="0" customWidth="1"/>
    <col min="3" max="3" width="6.28125" style="0" customWidth="1"/>
    <col min="4" max="4" width="7.57421875" style="0" customWidth="1"/>
    <col min="5" max="5" width="6.140625" style="0" customWidth="1"/>
    <col min="6" max="6" width="8.28125" style="4" customWidth="1"/>
    <col min="7" max="7" width="6.8515625" style="4" customWidth="1"/>
    <col min="8" max="8" width="9.00390625" style="0" customWidth="1"/>
    <col min="9" max="9" width="8.00390625" style="0" customWidth="1"/>
    <col min="10" max="10" width="9.00390625" style="0" customWidth="1"/>
  </cols>
  <sheetData>
    <row r="1" ht="12.75">
      <c r="A1" t="s">
        <v>43</v>
      </c>
    </row>
    <row r="2" ht="12.75">
      <c r="A2" s="1" t="s">
        <v>44</v>
      </c>
    </row>
    <row r="3" spans="1:3" ht="12.75">
      <c r="A3" t="s">
        <v>51</v>
      </c>
      <c r="C3" s="1" t="s">
        <v>52</v>
      </c>
    </row>
    <row r="4" spans="3:10" ht="12.75">
      <c r="C4" t="s">
        <v>53</v>
      </c>
      <c r="E4" t="s">
        <v>48</v>
      </c>
      <c r="F4"/>
      <c r="G4" t="s">
        <v>54</v>
      </c>
      <c r="I4" s="29" t="s">
        <v>70</v>
      </c>
      <c r="J4" s="29"/>
    </row>
    <row r="5" spans="2:10" ht="25.5">
      <c r="B5" s="18" t="s">
        <v>45</v>
      </c>
      <c r="C5" s="14" t="s">
        <v>71</v>
      </c>
      <c r="D5" s="18" t="s">
        <v>72</v>
      </c>
      <c r="E5" s="14" t="s">
        <v>71</v>
      </c>
      <c r="F5" s="18" t="s">
        <v>72</v>
      </c>
      <c r="G5" s="14" t="s">
        <v>71</v>
      </c>
      <c r="H5" s="18" t="s">
        <v>72</v>
      </c>
      <c r="I5" s="30" t="s">
        <v>71</v>
      </c>
      <c r="J5" s="31" t="s">
        <v>72</v>
      </c>
    </row>
    <row r="6" spans="2:8" ht="12.75">
      <c r="B6" s="16">
        <v>1996</v>
      </c>
      <c r="C6" s="4">
        <v>91.4</v>
      </c>
      <c r="D6" s="16"/>
      <c r="E6" s="16">
        <v>86.7</v>
      </c>
      <c r="F6" s="16"/>
      <c r="G6" s="16"/>
      <c r="H6" s="16"/>
    </row>
    <row r="7" spans="2:8" ht="12.75">
      <c r="B7" s="16">
        <v>1997</v>
      </c>
      <c r="C7" s="4">
        <v>93.4</v>
      </c>
      <c r="D7" s="28">
        <f>(C7-C6)/C6</f>
        <v>0.02188183807439825</v>
      </c>
      <c r="E7" s="16">
        <v>89.7</v>
      </c>
      <c r="F7" s="28">
        <f>(E7-E6)/E6</f>
        <v>0.03460207612456747</v>
      </c>
      <c r="G7" s="16"/>
      <c r="H7" s="16"/>
    </row>
    <row r="8" spans="2:8" ht="12.75">
      <c r="B8" s="16">
        <v>1998</v>
      </c>
      <c r="C8" s="4">
        <v>93.7</v>
      </c>
      <c r="D8" s="28">
        <f aca="true" t="shared" si="0" ref="D8:F16">(C8-C7)/C7</f>
        <v>0.0032119914346894767</v>
      </c>
      <c r="E8" s="16">
        <v>90.8</v>
      </c>
      <c r="F8" s="28">
        <f t="shared" si="0"/>
        <v>0.012263099219620896</v>
      </c>
      <c r="G8" s="16"/>
      <c r="H8" s="16"/>
    </row>
    <row r="9" spans="2:8" ht="12.75">
      <c r="B9" s="16">
        <v>1999</v>
      </c>
      <c r="C9" s="4">
        <v>91.9</v>
      </c>
      <c r="D9" s="28">
        <f t="shared" si="0"/>
        <v>-0.019210245464247568</v>
      </c>
      <c r="E9" s="16">
        <v>89.9</v>
      </c>
      <c r="F9" s="28">
        <f t="shared" si="0"/>
        <v>-0.00991189427312766</v>
      </c>
      <c r="G9" s="16"/>
      <c r="H9" s="16"/>
    </row>
    <row r="10" spans="2:8" ht="12.75">
      <c r="B10" s="16">
        <v>2000</v>
      </c>
      <c r="C10" s="4">
        <v>91.4</v>
      </c>
      <c r="D10" s="28">
        <f t="shared" si="0"/>
        <v>-0.005440696409140369</v>
      </c>
      <c r="E10" s="16">
        <v>92.3</v>
      </c>
      <c r="F10" s="28">
        <f t="shared" si="0"/>
        <v>0.02669632925472738</v>
      </c>
      <c r="G10" s="16"/>
      <c r="H10" s="16"/>
    </row>
    <row r="11" spans="2:8" ht="12.75">
      <c r="B11" s="16">
        <v>2001</v>
      </c>
      <c r="C11" s="4">
        <v>93.3</v>
      </c>
      <c r="D11" s="28">
        <f t="shared" si="0"/>
        <v>0.02078774617067824</v>
      </c>
      <c r="E11" s="16">
        <v>94.5</v>
      </c>
      <c r="F11" s="28">
        <f t="shared" si="0"/>
        <v>0.02383531960996753</v>
      </c>
      <c r="G11" s="17"/>
      <c r="H11" s="16"/>
    </row>
    <row r="12" spans="2:8" ht="12.75">
      <c r="B12" s="16">
        <v>2002</v>
      </c>
      <c r="C12" s="4">
        <v>97.3</v>
      </c>
      <c r="D12" s="28">
        <f t="shared" si="0"/>
        <v>0.04287245444801715</v>
      </c>
      <c r="E12" s="16">
        <v>97.8</v>
      </c>
      <c r="F12" s="28">
        <f t="shared" si="0"/>
        <v>0.034920634920634894</v>
      </c>
      <c r="G12" s="16"/>
      <c r="H12" s="16"/>
    </row>
    <row r="13" spans="2:8" ht="12.75">
      <c r="B13" s="16">
        <v>2003</v>
      </c>
      <c r="C13" s="4">
        <v>100</v>
      </c>
      <c r="D13" s="28">
        <f t="shared" si="0"/>
        <v>0.02774922918807814</v>
      </c>
      <c r="E13" s="16">
        <v>100</v>
      </c>
      <c r="F13" s="28">
        <f t="shared" si="0"/>
        <v>0.0224948875255624</v>
      </c>
      <c r="G13" s="16"/>
      <c r="H13" s="16"/>
    </row>
    <row r="14" spans="2:8" ht="12.75">
      <c r="B14" s="16">
        <v>2004</v>
      </c>
      <c r="C14" s="4">
        <v>102.6</v>
      </c>
      <c r="D14" s="28">
        <f t="shared" si="0"/>
        <v>0.025999999999999943</v>
      </c>
      <c r="E14" s="16">
        <v>103.4</v>
      </c>
      <c r="F14" s="28">
        <f t="shared" si="0"/>
        <v>0.03400000000000006</v>
      </c>
      <c r="G14" s="16"/>
      <c r="H14" s="16"/>
    </row>
    <row r="15" spans="2:8" ht="12.75">
      <c r="B15" s="16">
        <v>2005</v>
      </c>
      <c r="C15" s="4">
        <v>106.2</v>
      </c>
      <c r="D15" s="28">
        <f t="shared" si="0"/>
        <v>0.0350877192982457</v>
      </c>
      <c r="E15" s="16">
        <v>107.5</v>
      </c>
      <c r="F15" s="28">
        <f t="shared" si="0"/>
        <v>0.03965183752417789</v>
      </c>
      <c r="G15" s="16"/>
      <c r="H15" s="16"/>
    </row>
    <row r="16" spans="2:6" ht="12.75">
      <c r="B16" s="16">
        <v>2006</v>
      </c>
      <c r="C16" s="4">
        <v>108.5</v>
      </c>
      <c r="D16" s="28">
        <f t="shared" si="0"/>
        <v>0.021657250470809766</v>
      </c>
      <c r="E16" s="16">
        <v>111.7</v>
      </c>
      <c r="F16" s="28">
        <f t="shared" si="0"/>
        <v>0.03906976744186049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&amp;RPeter Schmidt</oddHeader>
    <oddFooter>&amp;LPS: &amp;Z&amp;F; &amp;R&amp;D; &amp;T - S. &amp;P &amp;8(v 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24" sqref="G24"/>
    </sheetView>
  </sheetViews>
  <sheetFormatPr defaultColWidth="11.421875" defaultRowHeight="12.75"/>
  <sheetData>
    <row r="1" spans="1:3" ht="12.75">
      <c r="A1" t="s">
        <v>45</v>
      </c>
      <c r="B1" t="s">
        <v>50</v>
      </c>
      <c r="C1" t="s">
        <v>55</v>
      </c>
    </row>
    <row r="2" spans="1:3" ht="12.75">
      <c r="A2">
        <v>1994</v>
      </c>
      <c r="B2">
        <v>2</v>
      </c>
      <c r="C2">
        <v>8.8</v>
      </c>
    </row>
    <row r="3" spans="1:3" ht="12.75">
      <c r="A3">
        <v>1995</v>
      </c>
      <c r="B3">
        <v>2.6</v>
      </c>
      <c r="C3">
        <v>7.8</v>
      </c>
    </row>
    <row r="4" spans="1:3" ht="12.75">
      <c r="A4">
        <v>1996</v>
      </c>
      <c r="B4">
        <v>2.5</v>
      </c>
      <c r="C4">
        <v>7.1</v>
      </c>
    </row>
    <row r="5" spans="1:3" ht="12.75">
      <c r="A5">
        <v>1997</v>
      </c>
      <c r="B5">
        <v>1.8</v>
      </c>
      <c r="C5">
        <v>5.3</v>
      </c>
    </row>
    <row r="6" spans="1:3" ht="12.75">
      <c r="A6">
        <v>1998</v>
      </c>
      <c r="B6">
        <v>1.6</v>
      </c>
      <c r="C6">
        <v>4.5</v>
      </c>
    </row>
    <row r="7" spans="1:3" ht="12.75">
      <c r="A7">
        <v>1999</v>
      </c>
      <c r="B7">
        <v>1.3</v>
      </c>
      <c r="C7">
        <v>4.2</v>
      </c>
    </row>
    <row r="8" spans="1:3" ht="12.75">
      <c r="A8">
        <v>2000</v>
      </c>
      <c r="B8">
        <v>0.8</v>
      </c>
      <c r="C8">
        <v>3.7</v>
      </c>
    </row>
    <row r="9" spans="1:3" ht="12.75">
      <c r="A9">
        <v>2001</v>
      </c>
      <c r="B9">
        <v>1.2</v>
      </c>
      <c r="C9">
        <v>3.3</v>
      </c>
    </row>
    <row r="10" spans="1:3" ht="12.75">
      <c r="A10">
        <v>2002</v>
      </c>
      <c r="B10">
        <v>1.3</v>
      </c>
      <c r="C10">
        <v>3.2</v>
      </c>
    </row>
    <row r="11" spans="1:3" ht="12.75">
      <c r="A11">
        <v>2003</v>
      </c>
      <c r="B11">
        <v>1.4</v>
      </c>
      <c r="C11">
        <v>3.2</v>
      </c>
    </row>
    <row r="12" spans="1:3" ht="12.75">
      <c r="A12">
        <v>2004</v>
      </c>
      <c r="B12">
        <v>1.3</v>
      </c>
      <c r="C12">
        <v>2.9</v>
      </c>
    </row>
  </sheetData>
  <sheetProtection/>
  <printOptions/>
  <pageMargins left="0.65" right="0.787401575" top="0.91" bottom="0.984251969" header="0.4921259845" footer="0.4921259845"/>
  <pageSetup horizontalDpi="600" verticalDpi="600" orientation="landscape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zoomScalePageLayoutView="0" workbookViewId="0" topLeftCell="A1">
      <selection activeCell="I2" sqref="I2"/>
    </sheetView>
  </sheetViews>
  <sheetFormatPr defaultColWidth="11.421875" defaultRowHeight="12.75"/>
  <cols>
    <col min="1" max="1" width="2.140625" style="0" customWidth="1"/>
    <col min="2" max="2" width="6.7109375" style="0" customWidth="1"/>
    <col min="3" max="3" width="3.57421875" style="0" bestFit="1" customWidth="1"/>
    <col min="4" max="4" width="5.421875" style="0" customWidth="1"/>
    <col min="5" max="6" width="5.28125" style="0" customWidth="1"/>
    <col min="7" max="8" width="5.140625" style="4" customWidth="1"/>
    <col min="9" max="9" width="5.140625" style="0" customWidth="1"/>
  </cols>
  <sheetData>
    <row r="1" ht="12.75">
      <c r="A1" t="s">
        <v>56</v>
      </c>
    </row>
    <row r="2" ht="12.75">
      <c r="A2" s="1" t="s">
        <v>57</v>
      </c>
    </row>
    <row r="3" spans="1:4" ht="12.75">
      <c r="A3" t="s">
        <v>58</v>
      </c>
      <c r="D3" s="1"/>
    </row>
    <row r="4" spans="2:9" ht="25.5">
      <c r="B4" s="18" t="s">
        <v>59</v>
      </c>
      <c r="C4" s="22" t="s">
        <v>66</v>
      </c>
      <c r="D4" s="14" t="s">
        <v>60</v>
      </c>
      <c r="E4" s="18" t="s">
        <v>61</v>
      </c>
      <c r="F4" s="14" t="s">
        <v>62</v>
      </c>
      <c r="G4" s="18" t="s">
        <v>63</v>
      </c>
      <c r="H4" s="14" t="s">
        <v>64</v>
      </c>
      <c r="I4" s="18" t="s">
        <v>65</v>
      </c>
    </row>
    <row r="5" spans="2:9" ht="12.75">
      <c r="B5" s="16">
        <v>50</v>
      </c>
      <c r="C5" s="23">
        <f>B5</f>
        <v>50</v>
      </c>
      <c r="D5" s="4">
        <v>35</v>
      </c>
      <c r="E5" s="16">
        <v>60</v>
      </c>
      <c r="F5" s="16">
        <f>0.3*B5</f>
        <v>15</v>
      </c>
      <c r="G5" s="16">
        <f>D5+E5</f>
        <v>95</v>
      </c>
      <c r="H5" s="16"/>
      <c r="I5" s="16"/>
    </row>
    <row r="6" spans="2:9" ht="12.75">
      <c r="B6" s="16">
        <v>100</v>
      </c>
      <c r="C6" s="23">
        <f aca="true" t="shared" si="0" ref="C6:C12">B6</f>
        <v>100</v>
      </c>
      <c r="D6" s="4">
        <v>70</v>
      </c>
      <c r="E6" s="16">
        <v>60</v>
      </c>
      <c r="F6" s="16">
        <f aca="true" t="shared" si="1" ref="F6:F12">0.3*B6</f>
        <v>30</v>
      </c>
      <c r="G6" s="16">
        <f aca="true" t="shared" si="2" ref="G6:G12">D6+E6</f>
        <v>130</v>
      </c>
      <c r="H6" s="16"/>
      <c r="I6" s="16"/>
    </row>
    <row r="7" spans="2:9" ht="12.75">
      <c r="B7" s="16">
        <v>150</v>
      </c>
      <c r="C7" s="23">
        <f t="shared" si="0"/>
        <v>150</v>
      </c>
      <c r="D7" s="4">
        <v>105</v>
      </c>
      <c r="E7" s="16">
        <v>60</v>
      </c>
      <c r="F7" s="16">
        <f t="shared" si="1"/>
        <v>45</v>
      </c>
      <c r="G7" s="16">
        <f t="shared" si="2"/>
        <v>165</v>
      </c>
      <c r="H7" s="16"/>
      <c r="I7" s="16"/>
    </row>
    <row r="8" spans="2:9" ht="12.75">
      <c r="B8" s="16">
        <v>200</v>
      </c>
      <c r="C8" s="23">
        <f t="shared" si="0"/>
        <v>200</v>
      </c>
      <c r="D8" s="4">
        <v>140</v>
      </c>
      <c r="E8" s="16">
        <v>60</v>
      </c>
      <c r="F8" s="16">
        <f t="shared" si="1"/>
        <v>60</v>
      </c>
      <c r="G8" s="16">
        <f t="shared" si="2"/>
        <v>200</v>
      </c>
      <c r="H8" s="16"/>
      <c r="I8" s="16"/>
    </row>
    <row r="9" spans="2:9" ht="12.75">
      <c r="B9" s="16">
        <v>250</v>
      </c>
      <c r="C9" s="23">
        <f t="shared" si="0"/>
        <v>250</v>
      </c>
      <c r="D9" s="4">
        <v>175</v>
      </c>
      <c r="E9" s="16">
        <v>60</v>
      </c>
      <c r="F9" s="16">
        <f t="shared" si="1"/>
        <v>75</v>
      </c>
      <c r="G9" s="16">
        <f t="shared" si="2"/>
        <v>235</v>
      </c>
      <c r="H9" s="16"/>
      <c r="I9" s="16"/>
    </row>
    <row r="10" spans="2:9" ht="12.75">
      <c r="B10" s="16">
        <v>300</v>
      </c>
      <c r="C10" s="23">
        <f t="shared" si="0"/>
        <v>300</v>
      </c>
      <c r="D10" s="4">
        <v>210</v>
      </c>
      <c r="E10" s="16">
        <v>60</v>
      </c>
      <c r="F10" s="16">
        <f t="shared" si="1"/>
        <v>90</v>
      </c>
      <c r="G10" s="16">
        <f t="shared" si="2"/>
        <v>270</v>
      </c>
      <c r="H10" s="17"/>
      <c r="I10" s="16"/>
    </row>
    <row r="11" spans="2:9" ht="12.75">
      <c r="B11" s="16">
        <v>350</v>
      </c>
      <c r="C11" s="23">
        <f t="shared" si="0"/>
        <v>350</v>
      </c>
      <c r="D11" s="4">
        <v>245</v>
      </c>
      <c r="E11" s="16">
        <v>60</v>
      </c>
      <c r="F11" s="16">
        <f t="shared" si="1"/>
        <v>105</v>
      </c>
      <c r="G11" s="16">
        <f t="shared" si="2"/>
        <v>305</v>
      </c>
      <c r="H11" s="16"/>
      <c r="I11" s="16"/>
    </row>
    <row r="12" spans="2:9" ht="12.75">
      <c r="B12" s="16">
        <v>400</v>
      </c>
      <c r="C12" s="23">
        <f t="shared" si="0"/>
        <v>400</v>
      </c>
      <c r="D12" s="4">
        <v>280</v>
      </c>
      <c r="E12" s="16">
        <v>60</v>
      </c>
      <c r="F12" s="16">
        <f t="shared" si="1"/>
        <v>120</v>
      </c>
      <c r="G12" s="16">
        <f t="shared" si="2"/>
        <v>340</v>
      </c>
      <c r="H12" s="16"/>
      <c r="I12" s="16"/>
    </row>
    <row r="13" spans="2:9" ht="12.75">
      <c r="B13" s="16"/>
      <c r="C13" s="16"/>
      <c r="D13" s="4"/>
      <c r="E13" s="16"/>
      <c r="F13" s="16"/>
      <c r="G13" s="16"/>
      <c r="H13" s="16"/>
      <c r="I13" s="16"/>
    </row>
    <row r="14" spans="2:9" ht="12.75">
      <c r="B14" s="16"/>
      <c r="C14" s="16"/>
      <c r="D14" s="4"/>
      <c r="E14" s="16"/>
      <c r="F14" s="16"/>
      <c r="G14" s="16"/>
      <c r="H14" s="16"/>
      <c r="I14" s="16"/>
    </row>
    <row r="15" spans="2:4" ht="12.75">
      <c r="B15" s="16"/>
      <c r="C15" s="16"/>
      <c r="D15" s="4"/>
    </row>
  </sheetData>
  <sheetProtection/>
  <printOptions gridLines="1"/>
  <pageMargins left="0.53" right="0.787401575" top="0.81" bottom="0.78" header="0.4921259845" footer="0.4921259845"/>
  <pageSetup horizontalDpi="600" verticalDpi="600" orientation="landscape" paperSize="9" scale="115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="115" zoomScaleNormal="115" zoomScalePageLayoutView="0" workbookViewId="0" topLeftCell="A1">
      <selection activeCell="H4" sqref="H4:H12"/>
    </sheetView>
  </sheetViews>
  <sheetFormatPr defaultColWidth="11.421875" defaultRowHeight="12.75"/>
  <cols>
    <col min="1" max="1" width="2.140625" style="0" customWidth="1"/>
    <col min="2" max="2" width="6.7109375" style="0" customWidth="1"/>
    <col min="3" max="3" width="3.57421875" style="0" bestFit="1" customWidth="1"/>
    <col min="4" max="4" width="5.421875" style="0" customWidth="1"/>
    <col min="5" max="6" width="5.28125" style="0" customWidth="1"/>
    <col min="7" max="7" width="5.140625" style="4" customWidth="1"/>
    <col min="8" max="8" width="6.140625" style="4" customWidth="1"/>
    <col min="9" max="9" width="5.140625" style="4" customWidth="1"/>
    <col min="10" max="10" width="5.140625" style="0" customWidth="1"/>
  </cols>
  <sheetData>
    <row r="1" ht="12.75">
      <c r="A1" t="s">
        <v>56</v>
      </c>
    </row>
    <row r="2" ht="12.75">
      <c r="A2" s="1" t="s">
        <v>57</v>
      </c>
    </row>
    <row r="3" spans="1:9" ht="12.75">
      <c r="A3" t="s">
        <v>58</v>
      </c>
      <c r="D3" s="1"/>
      <c r="I3" s="25" t="s">
        <v>68</v>
      </c>
    </row>
    <row r="4" spans="2:10" ht="25.5">
      <c r="B4" s="18" t="s">
        <v>59</v>
      </c>
      <c r="C4" s="22" t="s">
        <v>66</v>
      </c>
      <c r="D4" s="14" t="s">
        <v>60</v>
      </c>
      <c r="E4" s="18" t="s">
        <v>61</v>
      </c>
      <c r="F4" s="14" t="s">
        <v>62</v>
      </c>
      <c r="G4" s="18" t="s">
        <v>63</v>
      </c>
      <c r="H4" s="18" t="s">
        <v>69</v>
      </c>
      <c r="I4" s="26" t="s">
        <v>67</v>
      </c>
      <c r="J4" s="18" t="s">
        <v>65</v>
      </c>
    </row>
    <row r="5" spans="2:10" ht="12.75">
      <c r="B5" s="16">
        <v>50</v>
      </c>
      <c r="C5" s="23">
        <f aca="true" t="shared" si="0" ref="C5:C12">B5</f>
        <v>50</v>
      </c>
      <c r="D5" s="4">
        <v>35</v>
      </c>
      <c r="E5" s="16">
        <v>60</v>
      </c>
      <c r="F5" s="16">
        <f>0.3*B5</f>
        <v>15</v>
      </c>
      <c r="G5" s="16">
        <f>D5+E5</f>
        <v>95</v>
      </c>
      <c r="H5" s="16">
        <f>G5+15</f>
        <v>110</v>
      </c>
      <c r="I5" s="25">
        <f aca="true" t="shared" si="1" ref="I5:I12">G5-B5</f>
        <v>45</v>
      </c>
      <c r="J5" s="16"/>
    </row>
    <row r="6" spans="2:10" ht="12.75">
      <c r="B6" s="16">
        <v>100</v>
      </c>
      <c r="C6" s="23">
        <f t="shared" si="0"/>
        <v>100</v>
      </c>
      <c r="D6" s="4">
        <v>70</v>
      </c>
      <c r="E6" s="16">
        <v>60</v>
      </c>
      <c r="F6" s="16">
        <f aca="true" t="shared" si="2" ref="F6:F12">0.3*B6</f>
        <v>30</v>
      </c>
      <c r="G6" s="16">
        <f>D6+E6</f>
        <v>130</v>
      </c>
      <c r="H6" s="16">
        <f aca="true" t="shared" si="3" ref="H6:H12">G6+15</f>
        <v>145</v>
      </c>
      <c r="I6" s="25">
        <f t="shared" si="1"/>
        <v>30</v>
      </c>
      <c r="J6" s="16"/>
    </row>
    <row r="7" spans="2:10" ht="12.75">
      <c r="B7" s="16">
        <v>150</v>
      </c>
      <c r="C7" s="23">
        <f t="shared" si="0"/>
        <v>150</v>
      </c>
      <c r="D7" s="4">
        <v>105</v>
      </c>
      <c r="E7" s="16">
        <v>60</v>
      </c>
      <c r="F7" s="16">
        <f t="shared" si="2"/>
        <v>45</v>
      </c>
      <c r="G7" s="16">
        <f aca="true" t="shared" si="4" ref="G7:G12">D7+E7</f>
        <v>165</v>
      </c>
      <c r="H7" s="16">
        <f t="shared" si="3"/>
        <v>180</v>
      </c>
      <c r="I7" s="25">
        <f t="shared" si="1"/>
        <v>15</v>
      </c>
      <c r="J7" s="16"/>
    </row>
    <row r="8" spans="2:10" ht="12.75">
      <c r="B8" s="24">
        <v>200</v>
      </c>
      <c r="C8" s="23">
        <f t="shared" si="0"/>
        <v>200</v>
      </c>
      <c r="D8" s="4">
        <v>140</v>
      </c>
      <c r="E8" s="16">
        <v>60</v>
      </c>
      <c r="F8" s="16">
        <f t="shared" si="2"/>
        <v>60</v>
      </c>
      <c r="G8" s="24">
        <f t="shared" si="4"/>
        <v>200</v>
      </c>
      <c r="H8" s="16">
        <f t="shared" si="3"/>
        <v>215</v>
      </c>
      <c r="I8" s="27">
        <f t="shared" si="1"/>
        <v>0</v>
      </c>
      <c r="J8" s="16"/>
    </row>
    <row r="9" spans="2:10" ht="12.75">
      <c r="B9" s="16">
        <v>250</v>
      </c>
      <c r="C9" s="23">
        <f t="shared" si="0"/>
        <v>250</v>
      </c>
      <c r="D9" s="4">
        <v>175</v>
      </c>
      <c r="E9" s="16">
        <v>60</v>
      </c>
      <c r="F9" s="16">
        <f t="shared" si="2"/>
        <v>75</v>
      </c>
      <c r="G9" s="16">
        <f t="shared" si="4"/>
        <v>235</v>
      </c>
      <c r="H9" s="16">
        <f t="shared" si="3"/>
        <v>250</v>
      </c>
      <c r="I9" s="25">
        <f t="shared" si="1"/>
        <v>-15</v>
      </c>
      <c r="J9" s="16"/>
    </row>
    <row r="10" spans="2:10" ht="12.75">
      <c r="B10" s="16">
        <v>300</v>
      </c>
      <c r="C10" s="23">
        <f t="shared" si="0"/>
        <v>300</v>
      </c>
      <c r="D10" s="4">
        <v>210</v>
      </c>
      <c r="E10" s="16">
        <v>60</v>
      </c>
      <c r="F10" s="16">
        <f t="shared" si="2"/>
        <v>90</v>
      </c>
      <c r="G10" s="16">
        <f t="shared" si="4"/>
        <v>270</v>
      </c>
      <c r="H10" s="16">
        <f t="shared" si="3"/>
        <v>285</v>
      </c>
      <c r="I10" s="25">
        <f t="shared" si="1"/>
        <v>-30</v>
      </c>
      <c r="J10" s="16"/>
    </row>
    <row r="11" spans="2:10" ht="12.75">
      <c r="B11" s="16">
        <v>350</v>
      </c>
      <c r="C11" s="23">
        <f t="shared" si="0"/>
        <v>350</v>
      </c>
      <c r="D11" s="4">
        <v>245</v>
      </c>
      <c r="E11" s="16">
        <v>60</v>
      </c>
      <c r="F11" s="16">
        <f t="shared" si="2"/>
        <v>105</v>
      </c>
      <c r="G11" s="16">
        <f t="shared" si="4"/>
        <v>305</v>
      </c>
      <c r="H11" s="16">
        <f t="shared" si="3"/>
        <v>320</v>
      </c>
      <c r="I11" s="25">
        <f t="shared" si="1"/>
        <v>-45</v>
      </c>
      <c r="J11" s="16"/>
    </row>
    <row r="12" spans="2:10" ht="12.75">
      <c r="B12" s="16">
        <v>400</v>
      </c>
      <c r="C12" s="23">
        <f t="shared" si="0"/>
        <v>400</v>
      </c>
      <c r="D12" s="4">
        <v>280</v>
      </c>
      <c r="E12" s="16">
        <v>60</v>
      </c>
      <c r="F12" s="16">
        <f t="shared" si="2"/>
        <v>120</v>
      </c>
      <c r="G12" s="16">
        <f t="shared" si="4"/>
        <v>340</v>
      </c>
      <c r="H12" s="16">
        <f t="shared" si="3"/>
        <v>355</v>
      </c>
      <c r="I12" s="25">
        <f t="shared" si="1"/>
        <v>-60</v>
      </c>
      <c r="J12" s="16"/>
    </row>
    <row r="13" spans="2:10" ht="12.75">
      <c r="B13" s="16"/>
      <c r="C13" s="16"/>
      <c r="D13" s="4"/>
      <c r="E13" s="16"/>
      <c r="F13" s="16"/>
      <c r="G13" s="16"/>
      <c r="H13" s="16"/>
      <c r="I13" s="16"/>
      <c r="J13" s="16"/>
    </row>
    <row r="14" spans="2:10" ht="12.75">
      <c r="B14" s="16"/>
      <c r="C14" s="16"/>
      <c r="D14" s="4"/>
      <c r="E14" s="16"/>
      <c r="F14" s="16"/>
      <c r="G14" s="16"/>
      <c r="H14" s="16"/>
      <c r="I14" s="16"/>
      <c r="J14" s="16"/>
    </row>
    <row r="15" spans="2:4" ht="12.75">
      <c r="B15" s="16"/>
      <c r="C15" s="16"/>
      <c r="D15" s="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printOptions gridLines="1"/>
  <pageMargins left="0.53" right="0.787401575" top="0.81" bottom="0.78" header="0.4921259845" footer="0.4921259845"/>
  <pageSetup horizontalDpi="600" verticalDpi="600" orientation="landscape" paperSize="9" scale="115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1">
      <selection activeCell="E4" sqref="E4"/>
    </sheetView>
  </sheetViews>
  <sheetFormatPr defaultColWidth="11.421875" defaultRowHeight="12.75"/>
  <cols>
    <col min="1" max="1" width="10.00390625" style="0" customWidth="1"/>
  </cols>
  <sheetData>
    <row r="1" ht="12.75">
      <c r="A1" t="s">
        <v>0</v>
      </c>
    </row>
    <row r="2" ht="12.75">
      <c r="A2" s="1" t="s">
        <v>1</v>
      </c>
    </row>
    <row r="3" spans="1:2" ht="12.75">
      <c r="A3" t="s">
        <v>3</v>
      </c>
      <c r="B3" s="1" t="s">
        <v>17</v>
      </c>
    </row>
    <row r="5" spans="2:4" ht="12.75">
      <c r="B5" s="6" t="s">
        <v>2</v>
      </c>
      <c r="C5" s="6" t="s">
        <v>18</v>
      </c>
      <c r="D5" s="6" t="s">
        <v>16</v>
      </c>
    </row>
    <row r="6" spans="2:4" ht="12.75">
      <c r="B6" s="4">
        <v>1</v>
      </c>
      <c r="C6" s="4">
        <v>40</v>
      </c>
      <c r="D6" s="4"/>
    </row>
    <row r="7" spans="2:4" ht="12.75">
      <c r="B7" s="4">
        <v>2</v>
      </c>
      <c r="C7" s="4">
        <v>90</v>
      </c>
      <c r="D7" s="4">
        <f>C7-C6</f>
        <v>50</v>
      </c>
    </row>
    <row r="8" spans="2:4" ht="12.75">
      <c r="B8" s="4">
        <v>3</v>
      </c>
      <c r="C8" s="4">
        <v>145</v>
      </c>
      <c r="D8" s="4">
        <f>C8-C7</f>
        <v>55</v>
      </c>
    </row>
    <row r="9" spans="2:4" ht="12.75">
      <c r="B9" s="4">
        <v>4</v>
      </c>
      <c r="C9" s="4">
        <v>205</v>
      </c>
      <c r="D9" s="4">
        <f aca="true" t="shared" si="0" ref="D9:D15">C9-C8</f>
        <v>60</v>
      </c>
    </row>
    <row r="10" spans="2:4" ht="12.75">
      <c r="B10" s="4">
        <v>5</v>
      </c>
      <c r="C10" s="4">
        <v>255</v>
      </c>
      <c r="D10" s="4">
        <f t="shared" si="0"/>
        <v>50</v>
      </c>
    </row>
    <row r="11" spans="2:4" ht="12.75">
      <c r="B11" s="4">
        <v>6</v>
      </c>
      <c r="C11" s="4">
        <v>295</v>
      </c>
      <c r="D11" s="4">
        <f t="shared" si="0"/>
        <v>40</v>
      </c>
    </row>
    <row r="12" spans="2:4" ht="12.75">
      <c r="B12" s="4">
        <v>7</v>
      </c>
      <c r="C12" s="4">
        <v>325</v>
      </c>
      <c r="D12" s="4">
        <f t="shared" si="0"/>
        <v>30</v>
      </c>
    </row>
    <row r="13" spans="2:4" ht="12.75">
      <c r="B13" s="4">
        <v>8</v>
      </c>
      <c r="C13" s="4">
        <v>345</v>
      </c>
      <c r="D13" s="4">
        <f t="shared" si="0"/>
        <v>20</v>
      </c>
    </row>
    <row r="14" spans="2:4" ht="12.75">
      <c r="B14" s="4">
        <v>9</v>
      </c>
      <c r="C14" s="4">
        <v>355</v>
      </c>
      <c r="D14" s="4">
        <f t="shared" si="0"/>
        <v>10</v>
      </c>
    </row>
    <row r="15" spans="2:4" ht="12.75">
      <c r="B15" s="4">
        <v>10</v>
      </c>
      <c r="C15" s="4">
        <v>360</v>
      </c>
      <c r="D15" s="4">
        <f t="shared" si="0"/>
        <v>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1">
      <selection activeCell="C8" sqref="C8"/>
    </sheetView>
  </sheetViews>
  <sheetFormatPr defaultColWidth="11.421875" defaultRowHeight="12.75"/>
  <cols>
    <col min="1" max="1" width="10.00390625" style="0" customWidth="1"/>
  </cols>
  <sheetData>
    <row r="1" ht="12.75">
      <c r="A1" t="s">
        <v>0</v>
      </c>
    </row>
    <row r="2" ht="12.75">
      <c r="A2" s="1" t="s">
        <v>1</v>
      </c>
    </row>
    <row r="3" spans="1:2" ht="12.75">
      <c r="A3" t="s">
        <v>3</v>
      </c>
      <c r="B3" s="1" t="s">
        <v>17</v>
      </c>
    </row>
    <row r="5" spans="2:4" ht="12.75">
      <c r="B5" s="6" t="s">
        <v>2</v>
      </c>
      <c r="C5" s="6" t="s">
        <v>18</v>
      </c>
      <c r="D5" s="6" t="s">
        <v>16</v>
      </c>
    </row>
    <row r="6" spans="2:4" ht="12.75">
      <c r="B6">
        <v>1</v>
      </c>
      <c r="C6">
        <v>40</v>
      </c>
      <c r="D6">
        <v>40</v>
      </c>
    </row>
    <row r="7" spans="2:4" ht="12.75">
      <c r="B7">
        <v>2</v>
      </c>
      <c r="C7">
        <v>90</v>
      </c>
      <c r="D7">
        <f>C7-C6</f>
        <v>50</v>
      </c>
    </row>
    <row r="8" spans="2:4" ht="12.75">
      <c r="B8">
        <v>3</v>
      </c>
      <c r="C8">
        <v>145</v>
      </c>
      <c r="D8">
        <f aca="true" t="shared" si="0" ref="D8:D15">C8-C7</f>
        <v>55</v>
      </c>
    </row>
    <row r="9" spans="2:4" ht="12.75">
      <c r="B9">
        <v>4</v>
      </c>
      <c r="C9">
        <v>205</v>
      </c>
      <c r="D9">
        <f t="shared" si="0"/>
        <v>60</v>
      </c>
    </row>
    <row r="10" spans="2:4" ht="12.75">
      <c r="B10">
        <v>5</v>
      </c>
      <c r="C10">
        <v>255</v>
      </c>
      <c r="D10">
        <f t="shared" si="0"/>
        <v>50</v>
      </c>
    </row>
    <row r="11" spans="2:4" ht="12.75">
      <c r="B11">
        <v>6</v>
      </c>
      <c r="C11">
        <v>295</v>
      </c>
      <c r="D11">
        <f t="shared" si="0"/>
        <v>40</v>
      </c>
    </row>
    <row r="12" spans="2:4" ht="12.75">
      <c r="B12">
        <v>7</v>
      </c>
      <c r="C12">
        <v>325</v>
      </c>
      <c r="D12">
        <f t="shared" si="0"/>
        <v>30</v>
      </c>
    </row>
    <row r="13" spans="2:4" ht="12.75">
      <c r="B13">
        <v>8</v>
      </c>
      <c r="C13">
        <v>345</v>
      </c>
      <c r="D13">
        <f t="shared" si="0"/>
        <v>20</v>
      </c>
    </row>
    <row r="14" spans="2:4" ht="12.75">
      <c r="B14">
        <v>9</v>
      </c>
      <c r="C14">
        <v>355</v>
      </c>
      <c r="D14">
        <f t="shared" si="0"/>
        <v>10</v>
      </c>
    </row>
    <row r="15" spans="2:4" ht="12.75">
      <c r="B15">
        <v>10</v>
      </c>
      <c r="C15">
        <v>360</v>
      </c>
      <c r="D15">
        <f t="shared" si="0"/>
        <v>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30" zoomScaleNormal="130" zoomScalePageLayoutView="0" workbookViewId="0" topLeftCell="A1">
      <selection activeCell="G7" sqref="G7"/>
    </sheetView>
  </sheetViews>
  <sheetFormatPr defaultColWidth="11.421875" defaultRowHeight="12.75"/>
  <cols>
    <col min="1" max="1" width="3.00390625" style="0" customWidth="1"/>
    <col min="2" max="5" width="6.7109375" style="0" customWidth="1"/>
    <col min="6" max="6" width="2.28125" style="0" customWidth="1"/>
    <col min="7" max="10" width="6.8515625" style="0" customWidth="1"/>
    <col min="11" max="11" width="3.7109375" style="0" customWidth="1"/>
  </cols>
  <sheetData>
    <row r="1" ht="12.75">
      <c r="A1" t="s">
        <v>0</v>
      </c>
    </row>
    <row r="2" ht="12.75">
      <c r="A2" s="1" t="s">
        <v>1</v>
      </c>
    </row>
    <row r="3" spans="1:7" ht="12.75">
      <c r="A3" t="s">
        <v>19</v>
      </c>
      <c r="B3" s="1" t="s">
        <v>20</v>
      </c>
      <c r="G3" s="1" t="s">
        <v>22</v>
      </c>
    </row>
    <row r="5" spans="2:10" ht="12.75">
      <c r="B5" s="7" t="s">
        <v>12</v>
      </c>
      <c r="C5" s="5" t="s">
        <v>13</v>
      </c>
      <c r="D5" s="7" t="s">
        <v>14</v>
      </c>
      <c r="E5" s="5" t="s">
        <v>15</v>
      </c>
      <c r="G5" s="37" t="s">
        <v>21</v>
      </c>
      <c r="H5" s="35" t="s">
        <v>23</v>
      </c>
      <c r="I5" s="6" t="s">
        <v>24</v>
      </c>
      <c r="J5" s="32" t="s">
        <v>25</v>
      </c>
    </row>
    <row r="6" spans="2:10" ht="12.75">
      <c r="B6" s="8">
        <v>0</v>
      </c>
      <c r="C6" s="4">
        <v>30</v>
      </c>
      <c r="D6" s="8">
        <v>0</v>
      </c>
      <c r="E6" s="4">
        <f>C6+D6</f>
        <v>30</v>
      </c>
      <c r="G6" s="38"/>
      <c r="H6" s="36"/>
      <c r="J6" s="33"/>
    </row>
    <row r="7" spans="2:10" ht="12.75">
      <c r="B7" s="8">
        <v>40</v>
      </c>
      <c r="C7" s="4">
        <v>30</v>
      </c>
      <c r="D7" s="8">
        <v>22</v>
      </c>
      <c r="E7" s="4">
        <f>C7+D7</f>
        <v>52</v>
      </c>
      <c r="G7" s="38">
        <f>C7/B7</f>
        <v>0.75</v>
      </c>
      <c r="H7" s="36">
        <f>D7/B7</f>
        <v>0.55</v>
      </c>
      <c r="I7" s="9">
        <f>G7+H7</f>
        <v>1.3</v>
      </c>
      <c r="J7" s="34">
        <f>(E7-E6)/(B7-B6)</f>
        <v>0.55</v>
      </c>
    </row>
    <row r="8" spans="2:10" ht="12.75">
      <c r="B8" s="8">
        <v>90</v>
      </c>
      <c r="C8" s="4">
        <v>30</v>
      </c>
      <c r="D8" s="8">
        <v>38</v>
      </c>
      <c r="E8" s="4">
        <f aca="true" t="shared" si="0" ref="E8:E15">C8+D8</f>
        <v>68</v>
      </c>
      <c r="G8" s="38"/>
      <c r="H8" s="36"/>
      <c r="I8" s="9"/>
      <c r="J8" s="34"/>
    </row>
    <row r="9" spans="2:10" ht="12.75">
      <c r="B9" s="8">
        <v>140</v>
      </c>
      <c r="C9" s="4">
        <v>30</v>
      </c>
      <c r="D9" s="8">
        <v>48</v>
      </c>
      <c r="E9" s="4">
        <f t="shared" si="0"/>
        <v>78</v>
      </c>
      <c r="G9" s="38"/>
      <c r="H9" s="36"/>
      <c r="I9" s="9"/>
      <c r="J9" s="34"/>
    </row>
    <row r="10" spans="2:10" ht="12.75">
      <c r="B10" s="8">
        <v>180</v>
      </c>
      <c r="C10" s="4">
        <v>30</v>
      </c>
      <c r="D10" s="8">
        <v>61</v>
      </c>
      <c r="E10" s="4">
        <f t="shared" si="0"/>
        <v>91</v>
      </c>
      <c r="G10" s="38"/>
      <c r="H10" s="36"/>
      <c r="I10" s="9"/>
      <c r="J10" s="34"/>
    </row>
    <row r="11" spans="2:10" ht="12.75">
      <c r="B11" s="8">
        <v>210</v>
      </c>
      <c r="C11" s="4">
        <v>30</v>
      </c>
      <c r="D11" s="8">
        <v>79</v>
      </c>
      <c r="E11" s="4">
        <f t="shared" si="0"/>
        <v>109</v>
      </c>
      <c r="G11" s="38"/>
      <c r="H11" s="36"/>
      <c r="I11" s="9"/>
      <c r="J11" s="34"/>
    </row>
    <row r="12" spans="2:10" ht="12.75">
      <c r="B12" s="8">
        <v>235</v>
      </c>
      <c r="C12" s="4">
        <v>30</v>
      </c>
      <c r="D12" s="8">
        <v>102</v>
      </c>
      <c r="E12" s="4">
        <f t="shared" si="0"/>
        <v>132</v>
      </c>
      <c r="G12" s="38"/>
      <c r="H12" s="36"/>
      <c r="I12" s="9"/>
      <c r="J12" s="34"/>
    </row>
    <row r="13" spans="2:10" ht="12.75">
      <c r="B13" s="8">
        <v>255</v>
      </c>
      <c r="C13" s="4">
        <v>30</v>
      </c>
      <c r="D13" s="8">
        <v>131</v>
      </c>
      <c r="E13" s="4">
        <f t="shared" si="0"/>
        <v>161</v>
      </c>
      <c r="G13" s="38"/>
      <c r="H13" s="36"/>
      <c r="I13" s="9"/>
      <c r="J13" s="34"/>
    </row>
    <row r="14" spans="2:10" ht="12.75">
      <c r="B14" s="8">
        <v>270</v>
      </c>
      <c r="C14" s="4">
        <v>30</v>
      </c>
      <c r="D14" s="8">
        <v>166</v>
      </c>
      <c r="E14" s="4">
        <f t="shared" si="0"/>
        <v>196</v>
      </c>
      <c r="G14" s="38"/>
      <c r="H14" s="36"/>
      <c r="I14" s="9"/>
      <c r="J14" s="34"/>
    </row>
    <row r="15" spans="2:10" ht="12.75">
      <c r="B15" s="8">
        <v>280</v>
      </c>
      <c r="C15" s="4">
        <v>30</v>
      </c>
      <c r="D15" s="8">
        <v>207</v>
      </c>
      <c r="E15" s="4">
        <f t="shared" si="0"/>
        <v>237</v>
      </c>
      <c r="G15" s="38"/>
      <c r="H15" s="36"/>
      <c r="I15" s="9"/>
      <c r="J15" s="34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35" sqref="H35"/>
    </sheetView>
  </sheetViews>
  <sheetFormatPr defaultColWidth="11.421875" defaultRowHeight="12.75"/>
  <cols>
    <col min="1" max="1" width="10.00390625" style="0" customWidth="1"/>
    <col min="2" max="5" width="6.7109375" style="0" customWidth="1"/>
    <col min="6" max="6" width="2.28125" style="0" customWidth="1"/>
    <col min="7" max="10" width="6.8515625" style="0" customWidth="1"/>
    <col min="11" max="11" width="3.7109375" style="0" customWidth="1"/>
  </cols>
  <sheetData>
    <row r="1" ht="12.75">
      <c r="A1" t="s">
        <v>0</v>
      </c>
    </row>
    <row r="2" ht="12.75">
      <c r="A2" s="1" t="s">
        <v>1</v>
      </c>
    </row>
    <row r="3" spans="1:7" ht="12.75">
      <c r="A3" t="s">
        <v>19</v>
      </c>
      <c r="B3" s="1" t="s">
        <v>20</v>
      </c>
      <c r="G3" s="1" t="s">
        <v>22</v>
      </c>
    </row>
    <row r="5" spans="2:10" ht="12.75">
      <c r="B5" s="7" t="s">
        <v>12</v>
      </c>
      <c r="C5" s="5" t="s">
        <v>13</v>
      </c>
      <c r="D5" s="7" t="s">
        <v>14</v>
      </c>
      <c r="E5" s="5" t="s">
        <v>15</v>
      </c>
      <c r="G5" s="6" t="s">
        <v>21</v>
      </c>
      <c r="H5" s="6" t="s">
        <v>23</v>
      </c>
      <c r="I5" s="6" t="s">
        <v>24</v>
      </c>
      <c r="J5" s="10" t="s">
        <v>25</v>
      </c>
    </row>
    <row r="6" spans="2:10" ht="12.75">
      <c r="B6" s="8">
        <v>0</v>
      </c>
      <c r="C6" s="4">
        <v>30</v>
      </c>
      <c r="D6" s="8">
        <v>0</v>
      </c>
      <c r="E6" s="4">
        <f aca="true" t="shared" si="0" ref="E6:E15">C6+D6</f>
        <v>30</v>
      </c>
      <c r="J6" s="1"/>
    </row>
    <row r="7" spans="2:10" ht="12.75">
      <c r="B7" s="8">
        <v>40</v>
      </c>
      <c r="C7" s="4">
        <v>30</v>
      </c>
      <c r="D7" s="8">
        <v>22</v>
      </c>
      <c r="E7" s="4">
        <f t="shared" si="0"/>
        <v>52</v>
      </c>
      <c r="G7">
        <f aca="true" t="shared" si="1" ref="G7:G15">C7/B7</f>
        <v>0.75</v>
      </c>
      <c r="H7">
        <f aca="true" t="shared" si="2" ref="H7:H15">D7/B7</f>
        <v>0.55</v>
      </c>
      <c r="I7" s="9">
        <f aca="true" t="shared" si="3" ref="I7:I15">E7/B7</f>
        <v>1.3</v>
      </c>
      <c r="J7" s="11">
        <f aca="true" t="shared" si="4" ref="J7:J15">(E7-E6)/(B7-B6)</f>
        <v>0.55</v>
      </c>
    </row>
    <row r="8" spans="2:10" ht="12.75">
      <c r="B8" s="8">
        <v>90</v>
      </c>
      <c r="C8" s="4">
        <v>30</v>
      </c>
      <c r="D8" s="8">
        <v>38</v>
      </c>
      <c r="E8" s="4">
        <f t="shared" si="0"/>
        <v>68</v>
      </c>
      <c r="G8" s="9">
        <f t="shared" si="1"/>
        <v>0.3333333333333333</v>
      </c>
      <c r="H8" s="9">
        <f t="shared" si="2"/>
        <v>0.4222222222222222</v>
      </c>
      <c r="I8" s="9">
        <f t="shared" si="3"/>
        <v>0.7555555555555555</v>
      </c>
      <c r="J8" s="11">
        <f t="shared" si="4"/>
        <v>0.32</v>
      </c>
    </row>
    <row r="9" spans="2:10" ht="12.75">
      <c r="B9" s="8">
        <v>140</v>
      </c>
      <c r="C9" s="4">
        <v>30</v>
      </c>
      <c r="D9" s="8">
        <v>48</v>
      </c>
      <c r="E9" s="4">
        <f t="shared" si="0"/>
        <v>78</v>
      </c>
      <c r="G9" s="9">
        <f t="shared" si="1"/>
        <v>0.21428571428571427</v>
      </c>
      <c r="H9" s="9">
        <f t="shared" si="2"/>
        <v>0.34285714285714286</v>
      </c>
      <c r="I9" s="9">
        <f t="shared" si="3"/>
        <v>0.5571428571428572</v>
      </c>
      <c r="J9" s="11">
        <f t="shared" si="4"/>
        <v>0.2</v>
      </c>
    </row>
    <row r="10" spans="2:10" ht="12.75">
      <c r="B10" s="8">
        <v>180</v>
      </c>
      <c r="C10" s="4">
        <v>30</v>
      </c>
      <c r="D10" s="8">
        <v>61</v>
      </c>
      <c r="E10" s="4">
        <f t="shared" si="0"/>
        <v>91</v>
      </c>
      <c r="G10" s="9">
        <f t="shared" si="1"/>
        <v>0.16666666666666666</v>
      </c>
      <c r="H10" s="9">
        <f t="shared" si="2"/>
        <v>0.3388888888888889</v>
      </c>
      <c r="I10" s="9">
        <f t="shared" si="3"/>
        <v>0.5055555555555555</v>
      </c>
      <c r="J10" s="11">
        <f t="shared" si="4"/>
        <v>0.325</v>
      </c>
    </row>
    <row r="11" spans="2:10" ht="12.75">
      <c r="B11" s="8">
        <v>210</v>
      </c>
      <c r="C11" s="4">
        <v>30</v>
      </c>
      <c r="D11" s="8">
        <v>79</v>
      </c>
      <c r="E11" s="4">
        <f t="shared" si="0"/>
        <v>109</v>
      </c>
      <c r="G11" s="9">
        <f t="shared" si="1"/>
        <v>0.14285714285714285</v>
      </c>
      <c r="H11" s="9">
        <f t="shared" si="2"/>
        <v>0.3761904761904762</v>
      </c>
      <c r="I11" s="9">
        <f t="shared" si="3"/>
        <v>0.5190476190476191</v>
      </c>
      <c r="J11" s="11">
        <f t="shared" si="4"/>
        <v>0.6</v>
      </c>
    </row>
    <row r="12" spans="2:10" ht="12.75">
      <c r="B12" s="8">
        <v>235</v>
      </c>
      <c r="C12" s="4">
        <v>30</v>
      </c>
      <c r="D12" s="8">
        <v>102</v>
      </c>
      <c r="E12" s="4">
        <f t="shared" si="0"/>
        <v>132</v>
      </c>
      <c r="G12" s="9">
        <f t="shared" si="1"/>
        <v>0.1276595744680851</v>
      </c>
      <c r="H12" s="9">
        <f t="shared" si="2"/>
        <v>0.4340425531914894</v>
      </c>
      <c r="I12" s="9">
        <f t="shared" si="3"/>
        <v>0.5617021276595745</v>
      </c>
      <c r="J12" s="11">
        <f t="shared" si="4"/>
        <v>0.92</v>
      </c>
    </row>
    <row r="13" spans="2:10" ht="12.75">
      <c r="B13" s="8">
        <v>255</v>
      </c>
      <c r="C13" s="4">
        <v>30</v>
      </c>
      <c r="D13" s="8">
        <v>131</v>
      </c>
      <c r="E13" s="4">
        <f t="shared" si="0"/>
        <v>161</v>
      </c>
      <c r="G13" s="9">
        <f t="shared" si="1"/>
        <v>0.11764705882352941</v>
      </c>
      <c r="H13" s="9">
        <f t="shared" si="2"/>
        <v>0.5137254901960784</v>
      </c>
      <c r="I13" s="9">
        <f t="shared" si="3"/>
        <v>0.6313725490196078</v>
      </c>
      <c r="J13" s="11">
        <f t="shared" si="4"/>
        <v>1.45</v>
      </c>
    </row>
    <row r="14" spans="2:10" ht="12.75">
      <c r="B14" s="8">
        <v>270</v>
      </c>
      <c r="C14" s="4">
        <v>30</v>
      </c>
      <c r="D14" s="8">
        <v>166</v>
      </c>
      <c r="E14" s="4">
        <f t="shared" si="0"/>
        <v>196</v>
      </c>
      <c r="G14" s="9">
        <f t="shared" si="1"/>
        <v>0.1111111111111111</v>
      </c>
      <c r="H14" s="9">
        <f t="shared" si="2"/>
        <v>0.6148148148148148</v>
      </c>
      <c r="I14" s="9">
        <f t="shared" si="3"/>
        <v>0.725925925925926</v>
      </c>
      <c r="J14" s="11">
        <f t="shared" si="4"/>
        <v>2.3333333333333335</v>
      </c>
    </row>
    <row r="15" spans="2:10" ht="12.75">
      <c r="B15" s="8">
        <v>280</v>
      </c>
      <c r="C15" s="4">
        <v>30</v>
      </c>
      <c r="D15" s="8">
        <v>207</v>
      </c>
      <c r="E15" s="4">
        <f t="shared" si="0"/>
        <v>237</v>
      </c>
      <c r="G15" s="9">
        <f t="shared" si="1"/>
        <v>0.10714285714285714</v>
      </c>
      <c r="H15" s="9">
        <f t="shared" si="2"/>
        <v>0.7392857142857143</v>
      </c>
      <c r="I15" s="9">
        <f t="shared" si="3"/>
        <v>0.8464285714285714</v>
      </c>
      <c r="J15" s="11">
        <f t="shared" si="4"/>
        <v>4.1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0.8515625" style="0" customWidth="1"/>
    <col min="2" max="2" width="6.7109375" style="0" customWidth="1"/>
    <col min="3" max="3" width="10.140625" style="0" customWidth="1"/>
    <col min="4" max="4" width="9.57421875" style="0" customWidth="1"/>
    <col min="5" max="5" width="6.7109375" style="0" customWidth="1"/>
    <col min="6" max="6" width="8.28125" style="4" customWidth="1"/>
    <col min="7" max="7" width="11.421875" style="4" customWidth="1"/>
  </cols>
  <sheetData>
    <row r="1" ht="12.75">
      <c r="A1" t="s">
        <v>26</v>
      </c>
    </row>
    <row r="2" ht="12.75">
      <c r="A2" s="1" t="s">
        <v>27</v>
      </c>
    </row>
    <row r="3" spans="1:2" ht="12.75">
      <c r="A3" t="s">
        <v>28</v>
      </c>
      <c r="B3" s="1" t="s">
        <v>20</v>
      </c>
    </row>
    <row r="5" spans="2:7" ht="24">
      <c r="B5" s="12" t="s">
        <v>6</v>
      </c>
      <c r="C5" s="14" t="s">
        <v>29</v>
      </c>
      <c r="D5" s="12" t="s">
        <v>32</v>
      </c>
      <c r="E5" s="13" t="s">
        <v>30</v>
      </c>
      <c r="F5" s="13" t="s">
        <v>31</v>
      </c>
      <c r="G5" s="13"/>
    </row>
    <row r="6" spans="2:6" ht="18">
      <c r="B6" s="20">
        <v>12</v>
      </c>
      <c r="C6" s="21">
        <v>1</v>
      </c>
      <c r="D6" s="20">
        <f>B6*C6</f>
        <v>12</v>
      </c>
      <c r="E6" s="21">
        <f>D6/C6</f>
        <v>12</v>
      </c>
      <c r="F6" s="21"/>
    </row>
    <row r="7" spans="2:6" ht="18">
      <c r="B7" s="20">
        <v>11</v>
      </c>
      <c r="C7" s="21">
        <v>2</v>
      </c>
      <c r="D7" s="20">
        <f aca="true" t="shared" si="0" ref="D7:D17">B7*C7</f>
        <v>22</v>
      </c>
      <c r="E7" s="21">
        <f aca="true" t="shared" si="1" ref="E7:E17">D7/C7</f>
        <v>11</v>
      </c>
      <c r="F7" s="21">
        <f>D7-D6</f>
        <v>10</v>
      </c>
    </row>
    <row r="8" spans="2:6" ht="18">
      <c r="B8" s="20">
        <v>10</v>
      </c>
      <c r="C8" s="21">
        <v>3</v>
      </c>
      <c r="D8" s="20">
        <f t="shared" si="0"/>
        <v>30</v>
      </c>
      <c r="E8" s="21">
        <f t="shared" si="1"/>
        <v>10</v>
      </c>
      <c r="F8" s="21">
        <f>D8-D7</f>
        <v>8</v>
      </c>
    </row>
    <row r="9" spans="2:6" ht="18">
      <c r="B9" s="20">
        <v>9</v>
      </c>
      <c r="C9" s="21">
        <v>4</v>
      </c>
      <c r="D9" s="20">
        <f t="shared" si="0"/>
        <v>36</v>
      </c>
      <c r="E9" s="21">
        <f t="shared" si="1"/>
        <v>9</v>
      </c>
      <c r="F9" s="21">
        <f aca="true" t="shared" si="2" ref="F9:F17">D9-D8</f>
        <v>6</v>
      </c>
    </row>
    <row r="10" spans="2:6" ht="18">
      <c r="B10" s="20">
        <v>8</v>
      </c>
      <c r="C10" s="21">
        <v>5</v>
      </c>
      <c r="D10" s="20">
        <f t="shared" si="0"/>
        <v>40</v>
      </c>
      <c r="E10" s="21">
        <f t="shared" si="1"/>
        <v>8</v>
      </c>
      <c r="F10" s="21">
        <f t="shared" si="2"/>
        <v>4</v>
      </c>
    </row>
    <row r="11" spans="2:6" ht="18">
      <c r="B11" s="20">
        <v>7</v>
      </c>
      <c r="C11" s="21">
        <v>6</v>
      </c>
      <c r="D11" s="20">
        <f t="shared" si="0"/>
        <v>42</v>
      </c>
      <c r="E11" s="21">
        <f t="shared" si="1"/>
        <v>7</v>
      </c>
      <c r="F11" s="21">
        <f t="shared" si="2"/>
        <v>2</v>
      </c>
    </row>
    <row r="12" spans="2:6" ht="18">
      <c r="B12" s="20">
        <v>6</v>
      </c>
      <c r="C12" s="21">
        <v>7</v>
      </c>
      <c r="D12" s="40">
        <f t="shared" si="0"/>
        <v>42</v>
      </c>
      <c r="E12" s="21">
        <f t="shared" si="1"/>
        <v>6</v>
      </c>
      <c r="F12" s="39">
        <f t="shared" si="2"/>
        <v>0</v>
      </c>
    </row>
    <row r="13" spans="2:6" ht="18">
      <c r="B13" s="20">
        <v>5</v>
      </c>
      <c r="C13" s="21">
        <v>8</v>
      </c>
      <c r="D13" s="20">
        <f t="shared" si="0"/>
        <v>40</v>
      </c>
      <c r="E13" s="21">
        <f t="shared" si="1"/>
        <v>5</v>
      </c>
      <c r="F13" s="21">
        <f t="shared" si="2"/>
        <v>-2</v>
      </c>
    </row>
    <row r="14" spans="2:6" ht="18">
      <c r="B14" s="20">
        <v>4</v>
      </c>
      <c r="C14" s="21">
        <v>9</v>
      </c>
      <c r="D14" s="20">
        <f t="shared" si="0"/>
        <v>36</v>
      </c>
      <c r="E14" s="21">
        <f t="shared" si="1"/>
        <v>4</v>
      </c>
      <c r="F14" s="21">
        <f t="shared" si="2"/>
        <v>-4</v>
      </c>
    </row>
    <row r="15" spans="2:6" ht="18">
      <c r="B15" s="20">
        <v>3</v>
      </c>
      <c r="C15" s="21">
        <v>10</v>
      </c>
      <c r="D15" s="20">
        <f t="shared" si="0"/>
        <v>30</v>
      </c>
      <c r="E15" s="21">
        <f t="shared" si="1"/>
        <v>3</v>
      </c>
      <c r="F15" s="21">
        <f t="shared" si="2"/>
        <v>-6</v>
      </c>
    </row>
    <row r="16" spans="2:6" ht="18">
      <c r="B16" s="20">
        <v>2</v>
      </c>
      <c r="C16" s="21">
        <v>11</v>
      </c>
      <c r="D16" s="20">
        <f t="shared" si="0"/>
        <v>22</v>
      </c>
      <c r="E16" s="21">
        <f t="shared" si="1"/>
        <v>2</v>
      </c>
      <c r="F16" s="21">
        <f t="shared" si="2"/>
        <v>-8</v>
      </c>
    </row>
    <row r="17" spans="2:6" ht="18">
      <c r="B17" s="20">
        <v>1</v>
      </c>
      <c r="C17" s="21">
        <v>12</v>
      </c>
      <c r="D17" s="20">
        <f t="shared" si="0"/>
        <v>12</v>
      </c>
      <c r="E17" s="21">
        <f t="shared" si="1"/>
        <v>1</v>
      </c>
      <c r="F17" s="21">
        <f t="shared" si="2"/>
        <v>-10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3.57421875" style="0" customWidth="1"/>
    <col min="2" max="2" width="6.7109375" style="0" customWidth="1"/>
    <col min="3" max="3" width="10.140625" style="0" customWidth="1"/>
    <col min="4" max="4" width="9.57421875" style="0" customWidth="1"/>
    <col min="5" max="5" width="6.7109375" style="0" customWidth="1"/>
    <col min="6" max="6" width="8.28125" style="4" customWidth="1"/>
    <col min="7" max="7" width="11.421875" style="4" customWidth="1"/>
  </cols>
  <sheetData>
    <row r="1" ht="12.75">
      <c r="A1" t="s">
        <v>26</v>
      </c>
    </row>
    <row r="2" ht="12.75">
      <c r="A2" s="1" t="s">
        <v>27</v>
      </c>
    </row>
    <row r="3" spans="1:2" ht="12.75">
      <c r="A3" t="s">
        <v>28</v>
      </c>
      <c r="B3" s="1" t="s">
        <v>20</v>
      </c>
    </row>
    <row r="5" spans="2:7" ht="24">
      <c r="B5" s="12" t="s">
        <v>6</v>
      </c>
      <c r="C5" s="14" t="s">
        <v>29</v>
      </c>
      <c r="D5" s="12" t="s">
        <v>32</v>
      </c>
      <c r="E5" s="13" t="s">
        <v>30</v>
      </c>
      <c r="F5" s="13" t="s">
        <v>31</v>
      </c>
      <c r="G5" s="13"/>
    </row>
    <row r="6" spans="2:5" ht="12.75">
      <c r="B6" s="8">
        <v>12</v>
      </c>
      <c r="C6" s="4">
        <v>1</v>
      </c>
      <c r="D6" s="8">
        <f>B6*C6</f>
        <v>12</v>
      </c>
      <c r="E6" s="4">
        <f>D6/C6</f>
        <v>12</v>
      </c>
    </row>
    <row r="7" spans="2:6" ht="12.75">
      <c r="B7" s="8">
        <v>11</v>
      </c>
      <c r="C7" s="4">
        <v>2</v>
      </c>
      <c r="D7" s="8">
        <f>B7*C7</f>
        <v>22</v>
      </c>
      <c r="E7" s="4">
        <f aca="true" t="shared" si="0" ref="E7:E17">D7/C7</f>
        <v>11</v>
      </c>
      <c r="F7" s="4">
        <f>(D6-D7)/(C6-C7)</f>
        <v>10</v>
      </c>
    </row>
    <row r="8" spans="2:6" ht="12.75">
      <c r="B8" s="8">
        <v>10</v>
      </c>
      <c r="C8" s="4">
        <v>3</v>
      </c>
      <c r="D8" s="8">
        <f>B8*C8</f>
        <v>30</v>
      </c>
      <c r="E8" s="4">
        <f t="shared" si="0"/>
        <v>10</v>
      </c>
      <c r="F8" s="4">
        <f aca="true" t="shared" si="1" ref="F8:F17">(D7-D8)/(C7-C8)</f>
        <v>8</v>
      </c>
    </row>
    <row r="9" spans="2:6" ht="12.75">
      <c r="B9" s="8">
        <v>9</v>
      </c>
      <c r="C9" s="4">
        <v>4</v>
      </c>
      <c r="D9" s="8">
        <f>B9*C9</f>
        <v>36</v>
      </c>
      <c r="E9" s="4">
        <f t="shared" si="0"/>
        <v>9</v>
      </c>
      <c r="F9" s="4">
        <f t="shared" si="1"/>
        <v>6</v>
      </c>
    </row>
    <row r="10" spans="2:6" ht="12.75">
      <c r="B10" s="8">
        <v>8</v>
      </c>
      <c r="C10" s="4">
        <v>5</v>
      </c>
      <c r="D10" s="8">
        <f aca="true" t="shared" si="2" ref="D10:D17">B10*C10</f>
        <v>40</v>
      </c>
      <c r="E10" s="4">
        <f t="shared" si="0"/>
        <v>8</v>
      </c>
      <c r="F10" s="4">
        <f t="shared" si="1"/>
        <v>4</v>
      </c>
    </row>
    <row r="11" spans="2:6" ht="12.75">
      <c r="B11" s="8">
        <v>7</v>
      </c>
      <c r="C11" s="4">
        <v>6</v>
      </c>
      <c r="D11" s="15">
        <f t="shared" si="2"/>
        <v>42</v>
      </c>
      <c r="E11" s="4">
        <f t="shared" si="0"/>
        <v>7</v>
      </c>
      <c r="F11" s="4">
        <f t="shared" si="1"/>
        <v>2</v>
      </c>
    </row>
    <row r="12" spans="2:6" ht="12.75">
      <c r="B12" s="8">
        <v>6</v>
      </c>
      <c r="C12" s="4">
        <v>7</v>
      </c>
      <c r="D12" s="15">
        <f t="shared" si="2"/>
        <v>42</v>
      </c>
      <c r="E12" s="4">
        <f t="shared" si="0"/>
        <v>6</v>
      </c>
      <c r="F12" s="4">
        <f t="shared" si="1"/>
        <v>0</v>
      </c>
    </row>
    <row r="13" spans="2:6" ht="12.75">
      <c r="B13" s="8">
        <v>5</v>
      </c>
      <c r="C13" s="4">
        <v>8</v>
      </c>
      <c r="D13" s="8">
        <f t="shared" si="2"/>
        <v>40</v>
      </c>
      <c r="E13" s="4">
        <f t="shared" si="0"/>
        <v>5</v>
      </c>
      <c r="F13" s="4">
        <f t="shared" si="1"/>
        <v>-2</v>
      </c>
    </row>
    <row r="14" spans="2:6" ht="12.75">
      <c r="B14" s="8">
        <v>4</v>
      </c>
      <c r="C14" s="4">
        <v>9</v>
      </c>
      <c r="D14" s="8">
        <f t="shared" si="2"/>
        <v>36</v>
      </c>
      <c r="E14" s="4">
        <f t="shared" si="0"/>
        <v>4</v>
      </c>
      <c r="F14" s="4">
        <f t="shared" si="1"/>
        <v>-4</v>
      </c>
    </row>
    <row r="15" spans="2:6" ht="12.75">
      <c r="B15" s="8">
        <v>3</v>
      </c>
      <c r="C15" s="4">
        <v>10</v>
      </c>
      <c r="D15" s="8">
        <f t="shared" si="2"/>
        <v>30</v>
      </c>
      <c r="E15" s="4">
        <f t="shared" si="0"/>
        <v>3</v>
      </c>
      <c r="F15" s="4">
        <f t="shared" si="1"/>
        <v>-6</v>
      </c>
    </row>
    <row r="16" spans="2:6" ht="12.75">
      <c r="B16" s="8">
        <v>2</v>
      </c>
      <c r="C16" s="4">
        <v>11</v>
      </c>
      <c r="D16" s="8">
        <f t="shared" si="2"/>
        <v>22</v>
      </c>
      <c r="E16" s="4">
        <f t="shared" si="0"/>
        <v>2</v>
      </c>
      <c r="F16" s="4">
        <f t="shared" si="1"/>
        <v>-8</v>
      </c>
    </row>
    <row r="17" spans="2:6" ht="12.75">
      <c r="B17" s="8">
        <v>1</v>
      </c>
      <c r="C17" s="4">
        <v>12</v>
      </c>
      <c r="D17" s="8">
        <f t="shared" si="2"/>
        <v>12</v>
      </c>
      <c r="E17" s="4">
        <f t="shared" si="0"/>
        <v>1</v>
      </c>
      <c r="F17" s="4">
        <f t="shared" si="1"/>
        <v>-10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zoomScalePageLayoutView="0" workbookViewId="0" topLeftCell="A1">
      <selection activeCell="H11" sqref="H11"/>
    </sheetView>
  </sheetViews>
  <sheetFormatPr defaultColWidth="11.421875" defaultRowHeight="12.75"/>
  <cols>
    <col min="1" max="1" width="3.140625" style="0" customWidth="1"/>
    <col min="2" max="2" width="6.7109375" style="0" customWidth="1"/>
    <col min="3" max="3" width="6.28125" style="0" customWidth="1"/>
    <col min="4" max="5" width="6.140625" style="0" customWidth="1"/>
    <col min="6" max="6" width="8.28125" style="4" customWidth="1"/>
    <col min="7" max="7" width="6.8515625" style="4" customWidth="1"/>
  </cols>
  <sheetData>
    <row r="1" ht="12.75">
      <c r="A1" t="s">
        <v>26</v>
      </c>
    </row>
    <row r="2" ht="12.75">
      <c r="A2" s="1" t="s">
        <v>27</v>
      </c>
    </row>
    <row r="3" spans="1:3" ht="12.75">
      <c r="A3" t="s">
        <v>33</v>
      </c>
      <c r="C3" s="1" t="s">
        <v>34</v>
      </c>
    </row>
    <row r="4" ht="12.75">
      <c r="F4" s="4" t="s">
        <v>40</v>
      </c>
    </row>
    <row r="5" spans="2:8" ht="25.5">
      <c r="B5" s="12"/>
      <c r="C5" s="14" t="s">
        <v>35</v>
      </c>
      <c r="D5" s="18" t="s">
        <v>31</v>
      </c>
      <c r="E5" s="41" t="s">
        <v>36</v>
      </c>
      <c r="F5" s="13" t="s">
        <v>37</v>
      </c>
      <c r="G5" s="43" t="s">
        <v>38</v>
      </c>
      <c r="H5" s="19" t="s">
        <v>39</v>
      </c>
    </row>
    <row r="6" spans="2:8" ht="12.75">
      <c r="B6" s="8"/>
      <c r="C6" s="4">
        <v>1</v>
      </c>
      <c r="D6" s="16">
        <v>21</v>
      </c>
      <c r="E6" s="42">
        <v>15</v>
      </c>
      <c r="F6" s="16">
        <f>D6-E6</f>
        <v>6</v>
      </c>
      <c r="G6" s="15">
        <f>F6</f>
        <v>6</v>
      </c>
      <c r="H6" s="16"/>
    </row>
    <row r="7" spans="2:8" ht="12.75">
      <c r="B7" s="8"/>
      <c r="C7" s="4">
        <v>2</v>
      </c>
      <c r="D7" s="16">
        <v>19</v>
      </c>
      <c r="E7" s="42">
        <v>11</v>
      </c>
      <c r="F7" s="16">
        <f>D7-E7</f>
        <v>8</v>
      </c>
      <c r="G7" s="15">
        <f>G6+F7</f>
        <v>14</v>
      </c>
      <c r="H7" s="16"/>
    </row>
    <row r="8" spans="2:8" ht="12.75">
      <c r="B8" s="8"/>
      <c r="C8" s="4">
        <v>3</v>
      </c>
      <c r="D8" s="16">
        <v>17</v>
      </c>
      <c r="E8" s="42">
        <v>8</v>
      </c>
      <c r="F8" s="16">
        <f>D8-E8</f>
        <v>9</v>
      </c>
      <c r="G8" s="15">
        <f aca="true" t="shared" si="0" ref="G8:G15">G7+F8</f>
        <v>23</v>
      </c>
      <c r="H8" s="16"/>
    </row>
    <row r="9" spans="2:8" ht="12.75">
      <c r="B9" s="8"/>
      <c r="C9" s="4">
        <v>4</v>
      </c>
      <c r="D9" s="16">
        <v>15</v>
      </c>
      <c r="E9" s="42">
        <v>7</v>
      </c>
      <c r="F9" s="16">
        <f aca="true" t="shared" si="1" ref="F9:F15">D9-E9</f>
        <v>8</v>
      </c>
      <c r="G9" s="15">
        <f t="shared" si="0"/>
        <v>31</v>
      </c>
      <c r="H9" s="16"/>
    </row>
    <row r="10" spans="2:8" ht="12.75">
      <c r="B10" s="8"/>
      <c r="C10" s="4">
        <v>5</v>
      </c>
      <c r="D10" s="16">
        <v>13</v>
      </c>
      <c r="E10" s="42">
        <v>8</v>
      </c>
      <c r="F10" s="16">
        <f t="shared" si="1"/>
        <v>5</v>
      </c>
      <c r="G10" s="15">
        <f t="shared" si="0"/>
        <v>36</v>
      </c>
      <c r="H10" s="16"/>
    </row>
    <row r="11" spans="2:8" ht="12.75">
      <c r="B11" s="8"/>
      <c r="C11" s="4">
        <v>6</v>
      </c>
      <c r="D11" s="16">
        <v>11</v>
      </c>
      <c r="E11" s="42">
        <v>10</v>
      </c>
      <c r="F11" s="24">
        <f t="shared" si="1"/>
        <v>1</v>
      </c>
      <c r="G11" s="44">
        <f t="shared" si="0"/>
        <v>37</v>
      </c>
      <c r="H11" s="16"/>
    </row>
    <row r="12" spans="2:8" ht="12.75">
      <c r="B12" s="8"/>
      <c r="C12" s="4">
        <v>7</v>
      </c>
      <c r="D12" s="16">
        <v>9</v>
      </c>
      <c r="E12" s="42">
        <v>12</v>
      </c>
      <c r="F12" s="16">
        <f t="shared" si="1"/>
        <v>-3</v>
      </c>
      <c r="G12" s="15">
        <f t="shared" si="0"/>
        <v>34</v>
      </c>
      <c r="H12" s="16"/>
    </row>
    <row r="13" spans="2:8" ht="12.75">
      <c r="B13" s="8"/>
      <c r="C13" s="4">
        <v>8</v>
      </c>
      <c r="D13" s="16">
        <v>7</v>
      </c>
      <c r="E13" s="42">
        <v>14</v>
      </c>
      <c r="F13" s="16">
        <f t="shared" si="1"/>
        <v>-7</v>
      </c>
      <c r="G13" s="15">
        <f t="shared" si="0"/>
        <v>27</v>
      </c>
      <c r="H13" s="16"/>
    </row>
    <row r="14" spans="2:8" ht="12.75">
      <c r="B14" s="8"/>
      <c r="C14" s="4">
        <v>9</v>
      </c>
      <c r="D14" s="16">
        <v>5</v>
      </c>
      <c r="E14" s="42">
        <v>16</v>
      </c>
      <c r="F14" s="16">
        <f t="shared" si="1"/>
        <v>-11</v>
      </c>
      <c r="G14" s="15">
        <f t="shared" si="0"/>
        <v>16</v>
      </c>
      <c r="H14" s="16"/>
    </row>
    <row r="15" spans="2:8" ht="12.75">
      <c r="B15" s="8"/>
      <c r="C15" s="4">
        <v>10</v>
      </c>
      <c r="D15" s="16">
        <v>3</v>
      </c>
      <c r="E15" s="42">
        <v>18</v>
      </c>
      <c r="F15" s="16">
        <f t="shared" si="1"/>
        <v>-15</v>
      </c>
      <c r="G15" s="15">
        <f t="shared" si="0"/>
        <v>1</v>
      </c>
      <c r="H15" s="16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zoomScalePageLayoutView="0" workbookViewId="0" topLeftCell="A1">
      <selection activeCell="G20" sqref="G20"/>
    </sheetView>
  </sheetViews>
  <sheetFormatPr defaultColWidth="11.421875" defaultRowHeight="12.75"/>
  <cols>
    <col min="1" max="1" width="3.140625" style="0" customWidth="1"/>
    <col min="2" max="2" width="6.7109375" style="0" customWidth="1"/>
    <col min="3" max="3" width="6.28125" style="0" customWidth="1"/>
    <col min="4" max="5" width="6.140625" style="0" customWidth="1"/>
    <col min="6" max="6" width="8.28125" style="4" customWidth="1"/>
    <col min="7" max="7" width="6.8515625" style="4" customWidth="1"/>
  </cols>
  <sheetData>
    <row r="1" ht="12.75">
      <c r="A1" t="s">
        <v>26</v>
      </c>
    </row>
    <row r="2" ht="12.75">
      <c r="A2" s="1" t="s">
        <v>27</v>
      </c>
    </row>
    <row r="3" spans="1:3" ht="12.75">
      <c r="A3" t="s">
        <v>33</v>
      </c>
      <c r="C3" s="1" t="s">
        <v>34</v>
      </c>
    </row>
    <row r="4" ht="12.75">
      <c r="F4" s="4" t="s">
        <v>40</v>
      </c>
    </row>
    <row r="5" spans="2:8" ht="25.5">
      <c r="B5" s="12"/>
      <c r="C5" s="14" t="s">
        <v>35</v>
      </c>
      <c r="D5" s="18" t="s">
        <v>31</v>
      </c>
      <c r="E5" s="13" t="s">
        <v>36</v>
      </c>
      <c r="F5" s="13" t="s">
        <v>37</v>
      </c>
      <c r="G5" s="13" t="s">
        <v>38</v>
      </c>
      <c r="H5" s="19" t="s">
        <v>39</v>
      </c>
    </row>
    <row r="6" spans="2:8" ht="12.75">
      <c r="B6" s="8"/>
      <c r="C6" s="4">
        <v>1</v>
      </c>
      <c r="D6" s="16">
        <v>21</v>
      </c>
      <c r="E6" s="16">
        <v>15</v>
      </c>
      <c r="F6" s="16">
        <f>D6-E6</f>
        <v>6</v>
      </c>
      <c r="G6" s="16">
        <f>F6</f>
        <v>6</v>
      </c>
      <c r="H6" s="16" t="s">
        <v>41</v>
      </c>
    </row>
    <row r="7" spans="2:8" ht="12.75">
      <c r="B7" s="8"/>
      <c r="C7" s="4">
        <v>2</v>
      </c>
      <c r="D7" s="16">
        <v>19</v>
      </c>
      <c r="E7" s="16">
        <v>11</v>
      </c>
      <c r="F7" s="16">
        <f>D7-E7</f>
        <v>8</v>
      </c>
      <c r="G7" s="16">
        <f>G6+F7</f>
        <v>14</v>
      </c>
      <c r="H7" s="16" t="s">
        <v>41</v>
      </c>
    </row>
    <row r="8" spans="2:8" ht="12.75">
      <c r="B8" s="8"/>
      <c r="C8" s="4">
        <v>3</v>
      </c>
      <c r="D8" s="16">
        <v>17</v>
      </c>
      <c r="E8" s="16">
        <v>8</v>
      </c>
      <c r="F8" s="16">
        <f aca="true" t="shared" si="0" ref="F8:F15">D8-E8</f>
        <v>9</v>
      </c>
      <c r="G8" s="16">
        <f>G7+F8</f>
        <v>23</v>
      </c>
      <c r="H8" s="16" t="s">
        <v>41</v>
      </c>
    </row>
    <row r="9" spans="2:8" ht="12.75">
      <c r="B9" s="8"/>
      <c r="C9" s="4">
        <v>4</v>
      </c>
      <c r="D9" s="16">
        <v>15</v>
      </c>
      <c r="E9" s="16">
        <v>7</v>
      </c>
      <c r="F9" s="16">
        <f t="shared" si="0"/>
        <v>8</v>
      </c>
      <c r="G9" s="16">
        <f aca="true" t="shared" si="1" ref="G9:G15">G8+F9</f>
        <v>31</v>
      </c>
      <c r="H9" s="16" t="s">
        <v>41</v>
      </c>
    </row>
    <row r="10" spans="2:8" ht="12.75">
      <c r="B10" s="8"/>
      <c r="C10" s="4">
        <v>5</v>
      </c>
      <c r="D10" s="16">
        <v>13</v>
      </c>
      <c r="E10" s="16">
        <v>8</v>
      </c>
      <c r="F10" s="16">
        <f t="shared" si="0"/>
        <v>5</v>
      </c>
      <c r="G10" s="16">
        <f t="shared" si="1"/>
        <v>36</v>
      </c>
      <c r="H10" s="16" t="s">
        <v>41</v>
      </c>
    </row>
    <row r="11" spans="2:8" ht="12.75">
      <c r="B11" s="8"/>
      <c r="C11" s="4">
        <v>6</v>
      </c>
      <c r="D11" s="16">
        <v>11</v>
      </c>
      <c r="E11" s="16">
        <v>10</v>
      </c>
      <c r="F11" s="16">
        <f t="shared" si="0"/>
        <v>1</v>
      </c>
      <c r="G11" s="17">
        <f t="shared" si="1"/>
        <v>37</v>
      </c>
      <c r="H11" s="16"/>
    </row>
    <row r="12" spans="2:8" ht="12.75">
      <c r="B12" s="8"/>
      <c r="C12" s="4">
        <v>7</v>
      </c>
      <c r="D12" s="16">
        <v>9</v>
      </c>
      <c r="E12" s="16">
        <v>12</v>
      </c>
      <c r="F12" s="16">
        <f t="shared" si="0"/>
        <v>-3</v>
      </c>
      <c r="G12" s="16">
        <f t="shared" si="1"/>
        <v>34</v>
      </c>
      <c r="H12" s="16" t="s">
        <v>42</v>
      </c>
    </row>
    <row r="13" spans="2:8" ht="12.75">
      <c r="B13" s="8"/>
      <c r="C13" s="4">
        <v>8</v>
      </c>
      <c r="D13" s="16">
        <v>7</v>
      </c>
      <c r="E13" s="16">
        <v>14</v>
      </c>
      <c r="F13" s="16">
        <f t="shared" si="0"/>
        <v>-7</v>
      </c>
      <c r="G13" s="16">
        <f t="shared" si="1"/>
        <v>27</v>
      </c>
      <c r="H13" s="16" t="s">
        <v>42</v>
      </c>
    </row>
    <row r="14" spans="2:8" ht="12.75">
      <c r="B14" s="8"/>
      <c r="C14" s="4">
        <v>9</v>
      </c>
      <c r="D14" s="16">
        <v>5</v>
      </c>
      <c r="E14" s="16">
        <v>16</v>
      </c>
      <c r="F14" s="16">
        <f t="shared" si="0"/>
        <v>-11</v>
      </c>
      <c r="G14" s="16">
        <f t="shared" si="1"/>
        <v>16</v>
      </c>
      <c r="H14" s="16" t="s">
        <v>42</v>
      </c>
    </row>
    <row r="15" spans="2:8" ht="12.75">
      <c r="B15" s="8"/>
      <c r="C15" s="4">
        <v>10</v>
      </c>
      <c r="D15" s="16">
        <v>3</v>
      </c>
      <c r="E15" s="16">
        <v>18</v>
      </c>
      <c r="F15" s="16">
        <f t="shared" si="0"/>
        <v>-15</v>
      </c>
      <c r="G15" s="16">
        <f t="shared" si="1"/>
        <v>1</v>
      </c>
      <c r="H15" s="16" t="s">
        <v>42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&amp;RPeter Schmidt</oddHeader>
    <oddFooter>&amp;LPS: &amp;Z&amp;F; &amp;R&amp;D; &amp;T - S. &amp;P &amp;8(v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2008-11-16T19:43:42Z</cp:lastPrinted>
  <dcterms:created xsi:type="dcterms:W3CDTF">2007-06-16T06:32:51Z</dcterms:created>
  <dcterms:modified xsi:type="dcterms:W3CDTF">2014-04-03T14:03:15Z</dcterms:modified>
  <cp:category/>
  <cp:version/>
  <cp:contentType/>
  <cp:contentStatus/>
</cp:coreProperties>
</file>