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278" activeTab="1"/>
  </bookViews>
  <sheets>
    <sheet name="Label" sheetId="1" r:id="rId1"/>
    <sheet name="Staladaten" sheetId="2" r:id="rId2"/>
  </sheets>
  <definedNames>
    <definedName name="_xlnm._FilterDatabase" localSheetId="0" hidden="1">'Label'!$A$1:$CQ$235</definedName>
    <definedName name="DATABASE">'Staladaten'!$A$1:$HP$89</definedName>
    <definedName name="_xlnm.Print_Titles" localSheetId="0">'Label'!$1:$1</definedName>
    <definedName name="_xlnm.Print_Titles" localSheetId="1">'Staladaten'!$A:$A,'Staladaten'!$1:$1</definedName>
  </definedNames>
  <calcPr fullCalcOnLoad="1"/>
</workbook>
</file>

<file path=xl/sharedStrings.xml><?xml version="1.0" encoding="utf-8"?>
<sst xmlns="http://schemas.openxmlformats.org/spreadsheetml/2006/main" count="1805" uniqueCount="632">
  <si>
    <t>FLAECHE</t>
  </si>
  <si>
    <t>BEV_DICH</t>
  </si>
  <si>
    <t>BEVGES</t>
  </si>
  <si>
    <t>BEVMAENN</t>
  </si>
  <si>
    <t>BEVWEIBL</t>
  </si>
  <si>
    <t>ALO_GESA</t>
  </si>
  <si>
    <t>ALO_MAENN</t>
  </si>
  <si>
    <t>ALO_WEIB</t>
  </si>
  <si>
    <t>ALO_DEUT</t>
  </si>
  <si>
    <t>ALO_AUSL</t>
  </si>
  <si>
    <t>ALO_ARBE</t>
  </si>
  <si>
    <t>ALO_ANGE</t>
  </si>
  <si>
    <t>ALO_UNTE</t>
  </si>
  <si>
    <t>ALO_20_25</t>
  </si>
  <si>
    <t>ALO_25_55</t>
  </si>
  <si>
    <t>ALO_55J_</t>
  </si>
  <si>
    <t>ALO_LANG</t>
  </si>
  <si>
    <t>SIED_VERK</t>
  </si>
  <si>
    <t>GEB_FREI</t>
  </si>
  <si>
    <t>WOHNEN</t>
  </si>
  <si>
    <t>GEWERBE</t>
  </si>
  <si>
    <t>BETRIEBSFL</t>
  </si>
  <si>
    <t>ERHOLUNG</t>
  </si>
  <si>
    <t>VERKEHR</t>
  </si>
  <si>
    <t>LANDWIRT</t>
  </si>
  <si>
    <t>WALD</t>
  </si>
  <si>
    <t>WASSERFL</t>
  </si>
  <si>
    <t>BTW_GES</t>
  </si>
  <si>
    <t>BTW_CDU</t>
  </si>
  <si>
    <t>BTW_SPD</t>
  </si>
  <si>
    <t>BTW_GRUEN</t>
  </si>
  <si>
    <t>BTW_FPD</t>
  </si>
  <si>
    <t>BTW_PDS</t>
  </si>
  <si>
    <t>HBW_CDU</t>
  </si>
  <si>
    <t>HBW_SPD</t>
  </si>
  <si>
    <t>HBW_GRUENE</t>
  </si>
  <si>
    <t>HWB_FPD</t>
  </si>
  <si>
    <t>HBW_PDS</t>
  </si>
  <si>
    <t>HBW_SONSTI</t>
  </si>
  <si>
    <t>EZH__ARB</t>
  </si>
  <si>
    <t>EZH__BES</t>
  </si>
  <si>
    <t>EZH__UMS</t>
  </si>
  <si>
    <t>EZH__GFL</t>
  </si>
  <si>
    <t>EZH__VFL</t>
  </si>
  <si>
    <t>VBG__BET</t>
  </si>
  <si>
    <t>VBG__BES</t>
  </si>
  <si>
    <t>SV__GES</t>
  </si>
  <si>
    <t>SV_MAENN</t>
  </si>
  <si>
    <t>SV_WEIBL</t>
  </si>
  <si>
    <t>SV_DEUT</t>
  </si>
  <si>
    <t>SV_AUSL</t>
  </si>
  <si>
    <t>SV_ARBEI</t>
  </si>
  <si>
    <t>SV_ANGES</t>
  </si>
  <si>
    <t>HWU_ARBE</t>
  </si>
  <si>
    <t>HWU_BESC</t>
  </si>
  <si>
    <t>HWU_UMSA</t>
  </si>
  <si>
    <t>GGW_ARBE</t>
  </si>
  <si>
    <t>GGW_BESC</t>
  </si>
  <si>
    <t>GGW_UMSA</t>
  </si>
  <si>
    <t>WHG_GESAMT</t>
  </si>
  <si>
    <t>WHG_1RAU</t>
  </si>
  <si>
    <t>WHG_2RAU</t>
  </si>
  <si>
    <t>WHG_3RAU</t>
  </si>
  <si>
    <t>WHG_4RAU</t>
  </si>
  <si>
    <t>WHG_5RAU</t>
  </si>
  <si>
    <t>WHG_6RAU</t>
  </si>
  <si>
    <t>WHG_7RAU</t>
  </si>
  <si>
    <t>UMLW_ZU</t>
  </si>
  <si>
    <t>UMLW_WEG</t>
  </si>
  <si>
    <t>OHZ_ZU</t>
  </si>
  <si>
    <t>OHZ_WEG</t>
  </si>
  <si>
    <t>DH_ZU</t>
  </si>
  <si>
    <t>DH_WEG</t>
  </si>
  <si>
    <t>VER_ZU</t>
  </si>
  <si>
    <t>VER_WEG</t>
  </si>
  <si>
    <t>DEL_ZU</t>
  </si>
  <si>
    <t>DEL_WEG</t>
  </si>
  <si>
    <t>OL_ZU</t>
  </si>
  <si>
    <t>OL_WEG</t>
  </si>
  <si>
    <t>ROT_ZU</t>
  </si>
  <si>
    <t>ROT_WEG</t>
  </si>
  <si>
    <t>CUX_ZU</t>
  </si>
  <si>
    <t>CUX_WEG</t>
  </si>
  <si>
    <t>WM_ZU</t>
  </si>
  <si>
    <t>WM_WEG</t>
  </si>
  <si>
    <t>GTNAME</t>
  </si>
  <si>
    <t>TYPSTALA</t>
  </si>
  <si>
    <t>Z71GES</t>
  </si>
  <si>
    <t>Z71_MAENN</t>
  </si>
  <si>
    <t>Z71_WEIBL</t>
  </si>
  <si>
    <t>Z80_GESAMT</t>
  </si>
  <si>
    <t>Z80_MAENN</t>
  </si>
  <si>
    <t>Z80_WEIBL</t>
  </si>
  <si>
    <t>Z87_GESAMT</t>
  </si>
  <si>
    <t>Z87_MAENN</t>
  </si>
  <si>
    <t>Z87_WEIBL</t>
  </si>
  <si>
    <t>Z90_GESAMT</t>
  </si>
  <si>
    <t>Z90_MAENN</t>
  </si>
  <si>
    <t>Z90_WEIBL</t>
  </si>
  <si>
    <t>Z9_GESAMT</t>
  </si>
  <si>
    <t>Z99_MAENNL</t>
  </si>
  <si>
    <t>Z99_WEIB</t>
  </si>
  <si>
    <t>Z1971_90</t>
  </si>
  <si>
    <t>UNTER_6</t>
  </si>
  <si>
    <t>Z6_15_J</t>
  </si>
  <si>
    <t>Z5_18_J</t>
  </si>
  <si>
    <t>Z18_25_</t>
  </si>
  <si>
    <t>Z25_30_</t>
  </si>
  <si>
    <t>Z30_50_</t>
  </si>
  <si>
    <t>Z50_65_</t>
  </si>
  <si>
    <t>UEBER65</t>
  </si>
  <si>
    <t>AUSLGESA</t>
  </si>
  <si>
    <t>AUSMAENN</t>
  </si>
  <si>
    <t>AUSWEIBL</t>
  </si>
  <si>
    <t>AUSLANTE</t>
  </si>
  <si>
    <t>AN_U_6</t>
  </si>
  <si>
    <t>AN_6_15</t>
  </si>
  <si>
    <t>AN_15_18</t>
  </si>
  <si>
    <t>AN_18_25</t>
  </si>
  <si>
    <t>AN_25_30</t>
  </si>
  <si>
    <t>AN_30_50</t>
  </si>
  <si>
    <t>AN_50_65</t>
  </si>
  <si>
    <t>AN_UB_65</t>
  </si>
  <si>
    <t>CL1_BEV_AU</t>
  </si>
  <si>
    <t>CL2_ALTER</t>
  </si>
  <si>
    <t>AN_SIED</t>
  </si>
  <si>
    <t>AN_LW</t>
  </si>
  <si>
    <t>AN_GE</t>
  </si>
  <si>
    <t>CL4_FLAECH</t>
  </si>
  <si>
    <t>AN_ALO</t>
  </si>
  <si>
    <t>AN_ALOAR</t>
  </si>
  <si>
    <t>AN_ALOAN</t>
  </si>
  <si>
    <t>CL5_ALO</t>
  </si>
  <si>
    <t>AN_SVAR</t>
  </si>
  <si>
    <t>AN_SVAN</t>
  </si>
  <si>
    <t>CCR</t>
  </si>
  <si>
    <t>City/Cityrand</t>
  </si>
  <si>
    <t>HAF</t>
  </si>
  <si>
    <t>Hafengebiete, sonstige Gebiet</t>
  </si>
  <si>
    <t>Hohentor</t>
  </si>
  <si>
    <t>GS</t>
  </si>
  <si>
    <t>Buntentor</t>
  </si>
  <si>
    <t>Huckelriede</t>
  </si>
  <si>
    <t>NM</t>
  </si>
  <si>
    <t>Neuere Mischgebiete</t>
  </si>
  <si>
    <t>Kattenturm</t>
  </si>
  <si>
    <t>Mittelshuchting</t>
  </si>
  <si>
    <t>Seehausen</t>
  </si>
  <si>
    <t>Strom</t>
  </si>
  <si>
    <t>Neu-Schwachhausen</t>
  </si>
  <si>
    <t>TBVI</t>
  </si>
  <si>
    <t>Radio Bremen</t>
  </si>
  <si>
    <t>Gete</t>
  </si>
  <si>
    <t>Horn</t>
  </si>
  <si>
    <t>Lehesterdeich</t>
  </si>
  <si>
    <t>Borgfeld</t>
  </si>
  <si>
    <t>Oberneuland</t>
  </si>
  <si>
    <t>Tenever</t>
  </si>
  <si>
    <t>Osterholz</t>
  </si>
  <si>
    <t>Hemelingen</t>
  </si>
  <si>
    <t>Arbergen</t>
  </si>
  <si>
    <t>Weidedamm</t>
  </si>
  <si>
    <t>In den Hufen</t>
  </si>
  <si>
    <t>Utbremen</t>
  </si>
  <si>
    <t>Steffensweg</t>
  </si>
  <si>
    <t>Westend</t>
  </si>
  <si>
    <t>Walle</t>
  </si>
  <si>
    <t>Hohweg</t>
  </si>
  <si>
    <t>Ohlenhof</t>
  </si>
  <si>
    <t>In den Wischen</t>
  </si>
  <si>
    <t>Burgdamm</t>
  </si>
  <si>
    <t>Lesum</t>
  </si>
  <si>
    <t>Farge</t>
  </si>
  <si>
    <t>Rekum</t>
  </si>
  <si>
    <t>Ortsteilnummer</t>
  </si>
  <si>
    <t>Fläche (ha)</t>
  </si>
  <si>
    <t>Gesamtbevölkerung</t>
  </si>
  <si>
    <t>Bevölkerung, männlich</t>
  </si>
  <si>
    <t>Bevölkerung, weiblich</t>
  </si>
  <si>
    <t>Arbeitslose gesamt</t>
  </si>
  <si>
    <t>Arbeitslose Männer</t>
  </si>
  <si>
    <t>Arbeitslose, Frauen</t>
  </si>
  <si>
    <t>Arbeitslose, deutsch</t>
  </si>
  <si>
    <t>Arbeitslose, ausländisch</t>
  </si>
  <si>
    <t>Arbeitslose, Arbeiter</t>
  </si>
  <si>
    <t>Arbeitslose, Angestellte</t>
  </si>
  <si>
    <t>Arbeitslose unter 20 Jahre</t>
  </si>
  <si>
    <t>Arbeitslose 20 - unter 25 Jahre</t>
  </si>
  <si>
    <t>Arbeitslose 25 - unter 55 Jahre</t>
  </si>
  <si>
    <t>Arbeitslose ab 55 Jahre</t>
  </si>
  <si>
    <t>Langzeitarbeitslose</t>
  </si>
  <si>
    <t>Bevölkerungsdichte (Bev/qkm)</t>
  </si>
  <si>
    <t>Siedlungs- und Verkehrsfläche (Teil von Fläche)</t>
  </si>
  <si>
    <t>Gebäude- und Freifläche (Teil von Sied_Verk)</t>
  </si>
  <si>
    <t>Wohnen (Fläche) (Teil von Geb_Frei)</t>
  </si>
  <si>
    <t>Gewerbe, Industriefläche (Teil von Geb_Frei)</t>
  </si>
  <si>
    <t>Betriebsfläche ohne Abbauland (Teil von Sied_Verk)</t>
  </si>
  <si>
    <t>Erholungsfläche (Teil von Sied_Verk)</t>
  </si>
  <si>
    <t>Verkehrsfläche (Teil von Sied_Verk)</t>
  </si>
  <si>
    <t>Landwirtschaftsfläche (Teil von Fläche)</t>
  </si>
  <si>
    <t>Waldfläche (Teil von Fläche)</t>
  </si>
  <si>
    <t>Wasserfläche (Teil von Fläche)</t>
  </si>
  <si>
    <t>BTW_sons</t>
  </si>
  <si>
    <t>Bundestagswahl (1998) Gesamt</t>
  </si>
  <si>
    <t>Bundestagswahl (1998) CDU (%)</t>
  </si>
  <si>
    <t>Bundestagswahl (1998) SPD (%)</t>
  </si>
  <si>
    <t>Bundestagswahl (1998) GRUEN (%)</t>
  </si>
  <si>
    <t>Bundestagswahl (1998) FPD (%)</t>
  </si>
  <si>
    <t>Bundestagswahl (1998) PDS (%)</t>
  </si>
  <si>
    <t>Bundestagswahl (1998) Sonstige (%)</t>
  </si>
  <si>
    <t>HBW_Ges</t>
  </si>
  <si>
    <t>Bürgerschaftswahl Bremen (1998) Gesamt</t>
  </si>
  <si>
    <t>Bürgerschaftswahl Bremen (1998) CDU (%)</t>
  </si>
  <si>
    <t>Bürgerschaftswahl Bremen (1998) SPD (%)</t>
  </si>
  <si>
    <t>Bürgerschaftswahl Bremen (1998) GRUEN (%)</t>
  </si>
  <si>
    <t>Bürgerschaftswahl Bremen (1998) FPD (%)</t>
  </si>
  <si>
    <t>Bürgerschaftswahl Bremen (1998) PDS (%)</t>
  </si>
  <si>
    <t>Bürgerschaftswahl Bremen (1998) Sonstige (%)</t>
  </si>
  <si>
    <t>Betriebe im Einzelhandel - Arbeitsstätten</t>
  </si>
  <si>
    <t>Betriebe im Einzelhandel - Beschäftigte</t>
  </si>
  <si>
    <t>Betriebe im Einzelhandel - Umsatz einschl. Umsatzsteuer im Vorjahr in 1000 DM</t>
  </si>
  <si>
    <t>Betriebe im Einzelhandel - Geschäftsfläche in m²</t>
  </si>
  <si>
    <t>Betriebe im Einzelhandel - Verkaufsfläche in m²</t>
  </si>
  <si>
    <t>Verarbeitendes Gewerbe sowie Bergbau und Gewinnung von Steinen und Erden - Betriebe</t>
  </si>
  <si>
    <t>Verarbeitendes Gewerbe sowie Bergbau und Gewinnung von Steinen und Erden - Beschäftigte</t>
  </si>
  <si>
    <t>Zeit</t>
  </si>
  <si>
    <t>1999-09</t>
  </si>
  <si>
    <t>1993-04</t>
  </si>
  <si>
    <t>1999-J</t>
  </si>
  <si>
    <t>2000-06</t>
  </si>
  <si>
    <t>2000-12</t>
  </si>
  <si>
    <t>1998-12</t>
  </si>
  <si>
    <t>1998-09</t>
  </si>
  <si>
    <t>1999-06</t>
  </si>
  <si>
    <t>1999-12</t>
  </si>
  <si>
    <t>Handwerksunternehmen - Betriebe</t>
  </si>
  <si>
    <t>Handwerksunternehmen - Beschäftige gesamt 09/ 1994</t>
  </si>
  <si>
    <t>Handwerksunternehmen Umsatz 09/1994 in 1000 DM</t>
  </si>
  <si>
    <t>1995-03</t>
  </si>
  <si>
    <t>Betriebe im Gastgewerbe - Arbeitsstätten</t>
  </si>
  <si>
    <t>Betriebe im Gastgewerbe - Beschäftigte</t>
  </si>
  <si>
    <t>Betriebe im Gastgewerbe - Umsatz einschl. Umsatzsteuer im Vorjahr in 1000 DM</t>
  </si>
  <si>
    <t>Wohnungen in Wohn- und Nichtwohngebäuden gesamt</t>
  </si>
  <si>
    <t>Wohnungen in Wohn- und Nichtwohngebäuden - mit 1 Raum</t>
  </si>
  <si>
    <t>Wohnungen in Wohn- und Nichtwohngebäuden - mit 2 Räumen</t>
  </si>
  <si>
    <t>Wohnungen in Wohn- und Nichtwohngebäuden - mit 3 Räumen</t>
  </si>
  <si>
    <t>Wohnungen in Wohn- und Nichtwohngebäuden - mit 4 Räumen</t>
  </si>
  <si>
    <t>Wohnungen in Wohn- und Nichtwohngebäuden - mit 5 Räumen</t>
  </si>
  <si>
    <t>Wohnungen in Wohn- und Nichtwohngebäuden - mit 7 Räumen</t>
  </si>
  <si>
    <t>Umlandwanderungen (Zuzüge gesamt)</t>
  </si>
  <si>
    <t>Umlandwanderungen (Fortzüge gesamt)</t>
  </si>
  <si>
    <t>Umlandwanderungen (Kreis Osterholz, Zuzüge)</t>
  </si>
  <si>
    <t>Umlandwanderungen (Kreis Osterholz, Fortzüge)</t>
  </si>
  <si>
    <t>Umlandwanderungen (Kreis Diepholz, Zuzüge)</t>
  </si>
  <si>
    <t>Umlandwanderungen (Kreis Diepholz, Fortzüge)</t>
  </si>
  <si>
    <t>Umlandwanderungen (Kreis Verden Zuzüge)</t>
  </si>
  <si>
    <t>Umlandwanderungen (Kreis Verden Fortzüge)</t>
  </si>
  <si>
    <t>Umlandwanderungen (kreisfreie Stadt Delmenhorst, Fortzüge)</t>
  </si>
  <si>
    <t>Umlandwanderungen (kreisfreie Stadt Delmenhorst, Zuzüge)</t>
  </si>
  <si>
    <t>Umlandwanderungen (Landkreis Oldenburg, Zuzüge)</t>
  </si>
  <si>
    <t>Umlandwanderungen (Landkreis Oldenburg, Fortzüge)</t>
  </si>
  <si>
    <t>Umlandwanderungen (Kreis Wesermarsch, Fortzüge)</t>
  </si>
  <si>
    <t>Umlandwanderungen (Kreis Wesermarsch, Zuzüge)</t>
  </si>
  <si>
    <t>Umlandwanderungen (Kreis Cuxhaven, Fortzüge)</t>
  </si>
  <si>
    <t>Umlandwanderungen (Kreis Cuxhaven, Zuzüge)</t>
  </si>
  <si>
    <t>Umlandwanderungen (Kreis Rotenburg, Fortzüge)</t>
  </si>
  <si>
    <t>Umlandwanderungen (Kreis Rotenburg, Zuzüge)</t>
  </si>
  <si>
    <t>Typisierung statistisches Landesamt</t>
  </si>
  <si>
    <t>Kürzel Typisierung statistisches Landesamt</t>
  </si>
  <si>
    <t xml:space="preserve">Bevölkerung 1971 (männlich) </t>
  </si>
  <si>
    <t>Bevölkerung 1971 (gesamt )</t>
  </si>
  <si>
    <t>Bevölkerung 1971 (weiblich)</t>
  </si>
  <si>
    <t>Bevölkerung 1980 (gesamt )</t>
  </si>
  <si>
    <t xml:space="preserve">Bevölkerung 1980 (männlich) </t>
  </si>
  <si>
    <t>Bevölkerung 1980 (weiblich)</t>
  </si>
  <si>
    <t>Bevölkerung 1987 (gesamt )</t>
  </si>
  <si>
    <t xml:space="preserve">Bevölkerung 1987 (männlich) </t>
  </si>
  <si>
    <t>Bevölkerung 1987 (weiblich)</t>
  </si>
  <si>
    <t>Bevölkerung 1990 (gesamt )</t>
  </si>
  <si>
    <t>Bevölkerung 1990 weiblich)</t>
  </si>
  <si>
    <t>Bevölkerung 1999 (gesamt )</t>
  </si>
  <si>
    <t xml:space="preserve">Bevölkerung 1999 (männlich) </t>
  </si>
  <si>
    <t>Bevölkerung 1999 (weiblich)</t>
  </si>
  <si>
    <t>Bevölkerungsentwicklung 71-99 in %</t>
  </si>
  <si>
    <t>Bevölkerungsentwicklung 71-80 in %</t>
  </si>
  <si>
    <t>Bevölkerungsentwicklung 71-90 in %</t>
  </si>
  <si>
    <t>Alter: unter 6 Jahre</t>
  </si>
  <si>
    <t>Alter: 6 - unter 15 Jahre</t>
  </si>
  <si>
    <t>Alter: 15 - unter 18 Jahre</t>
  </si>
  <si>
    <t>Alter: 25 - unter 30 Jahre</t>
  </si>
  <si>
    <t>Alter: 18 - unter 25 Jahre</t>
  </si>
  <si>
    <t>Alter: 30 - unter 50 Jahre</t>
  </si>
  <si>
    <t>Alter: 50 -unter  65 Jahre</t>
  </si>
  <si>
    <t>Alter: 65 Jahre und mehr</t>
  </si>
  <si>
    <t>Ausländer gesamt</t>
  </si>
  <si>
    <t>Ausländer männlich</t>
  </si>
  <si>
    <t>Ausländer weiblich</t>
  </si>
  <si>
    <t>Ausländeranteil an Gesamtbevölkerung (%)</t>
  </si>
  <si>
    <t>Anteil Alter: unter 6 Jahre</t>
  </si>
  <si>
    <t>Anteil Alter: 6 - unter 15 Jahre</t>
  </si>
  <si>
    <t>Anteil Alter: 15 - unter 18 Jahre</t>
  </si>
  <si>
    <t>Anteil Alter: 18 - unter 25 Jahre</t>
  </si>
  <si>
    <t>Anteil Alter: 25 - unter 30 Jahre</t>
  </si>
  <si>
    <t>Anteil Alter: 30 - unter 50 Jahre</t>
  </si>
  <si>
    <t>Anteil Alter: 50 -unter  65 Jahre</t>
  </si>
  <si>
    <t>Anteil Alter: 65 Jahre und mehr</t>
  </si>
  <si>
    <t>Cluster 2</t>
  </si>
  <si>
    <t>Anteil der Arbeitslosen an der Gesamtbevölkerung</t>
  </si>
  <si>
    <t>Anteil der arbeitslosen Arbeiter an der Gesamtbevölkerung</t>
  </si>
  <si>
    <t>Anteil der arbeitslosen Angestellten an der Gesamtbevölkerung</t>
  </si>
  <si>
    <t>Cluster 4 (An_LW, AN_GE, AN_sied)</t>
  </si>
  <si>
    <t xml:space="preserve">Cluster 1 </t>
  </si>
  <si>
    <t>Anteil der SV-Arbeiter an der Gesamtbevölkerung</t>
  </si>
  <si>
    <t>Anteil der SV-Angestellten an der Gesamtbevölkerung</t>
  </si>
  <si>
    <t>Cluster 5 (An_Alo, An_Aloar, An_AloAn)</t>
  </si>
  <si>
    <t>Anteil der Siedlungs- und Verkehrsfläche</t>
  </si>
  <si>
    <t xml:space="preserve">Anteil der Landwirtschaftsfläche </t>
  </si>
  <si>
    <t>Anteil der Gewerbe, Industriefläche</t>
  </si>
  <si>
    <t>BTW_Sons</t>
  </si>
  <si>
    <t>HBW_GES</t>
  </si>
  <si>
    <t>Gruendu</t>
  </si>
  <si>
    <t>Grue1990</t>
  </si>
  <si>
    <t>Grue1991</t>
  </si>
  <si>
    <t>Grue1992</t>
  </si>
  <si>
    <t>Grue1993</t>
  </si>
  <si>
    <t>Grue1994</t>
  </si>
  <si>
    <t>Grue1995</t>
  </si>
  <si>
    <t>Grue1996</t>
  </si>
  <si>
    <t>Grue1997</t>
  </si>
  <si>
    <t>Grue1998</t>
  </si>
  <si>
    <t>Grue1999</t>
  </si>
  <si>
    <t>Alle Gründungen im Ortsteil</t>
  </si>
  <si>
    <t>Gründungen 1990 (alle WZ)</t>
  </si>
  <si>
    <t>Gründungen 1991 (alle WZ)</t>
  </si>
  <si>
    <t>Gründungen 1992 (alle WZ)</t>
  </si>
  <si>
    <t>Gründungen 1993 (alle WZ)</t>
  </si>
  <si>
    <t>Gründungen 1994 (alle WZ)</t>
  </si>
  <si>
    <t>Gründungen 1995 (alle WZ)</t>
  </si>
  <si>
    <t>Gründungen 1996 (alle WZ)</t>
  </si>
  <si>
    <t>Gründungen 1997 (alle WZ)</t>
  </si>
  <si>
    <t>Gründungen 1998 (alle WZ)</t>
  </si>
  <si>
    <t>Gründungen 1999 (alle WZ)</t>
  </si>
  <si>
    <t>Gründungen sekundärer Sektor</t>
  </si>
  <si>
    <t>Gründungen Handels Sektor (Teil von III)</t>
  </si>
  <si>
    <t>Gründungen Dienstleistungs-Sektor (Teil von III)</t>
  </si>
  <si>
    <t>Gründungen andere Sektoren (Staat, Hh, Org ohne Erw.Char)</t>
  </si>
  <si>
    <t>Gründungen EnergBergbau</t>
  </si>
  <si>
    <t>Gründungen Baugewerbe</t>
  </si>
  <si>
    <t>Gründungen SpitzenTech VG</t>
  </si>
  <si>
    <t>Gründungen HighTech VG</t>
  </si>
  <si>
    <t>Gründungen Verarb. Gew (ohne Hi-Tech)</t>
  </si>
  <si>
    <t>Gründungen Handel</t>
  </si>
  <si>
    <t>Gründungen Verkehr</t>
  </si>
  <si>
    <t>Gründungen Nachrichtenübermittlung</t>
  </si>
  <si>
    <t>Gründungen Techn+Berat DL</t>
  </si>
  <si>
    <t>Gründungen übrige Untern-DL</t>
  </si>
  <si>
    <t>Gründungen konsumbez. DL</t>
  </si>
  <si>
    <t>Gründungen Banken und Versicherungen</t>
  </si>
  <si>
    <t>Gründungen übrige Wissenschaften</t>
  </si>
  <si>
    <t>FLAECHEx</t>
  </si>
  <si>
    <t>Z1971_99</t>
  </si>
  <si>
    <t>Z1971_80</t>
  </si>
  <si>
    <t>VarName</t>
  </si>
  <si>
    <t>Variablen-Label</t>
  </si>
  <si>
    <t>VarName-nur-8!</t>
  </si>
  <si>
    <t>SPSS Label-Kommando</t>
  </si>
  <si>
    <t>GrS_Hand</t>
  </si>
  <si>
    <t>GrS_DL</t>
  </si>
  <si>
    <t>GrS_OoE</t>
  </si>
  <si>
    <t>Gr_EnerB</t>
  </si>
  <si>
    <t>Gr_Bau</t>
  </si>
  <si>
    <t>Gr_TopTe</t>
  </si>
  <si>
    <t>Gr_HiTec</t>
  </si>
  <si>
    <t>Gr_VG</t>
  </si>
  <si>
    <t>Gr_Handl</t>
  </si>
  <si>
    <t>Gr_Verke</t>
  </si>
  <si>
    <t>Gr_Nachr</t>
  </si>
  <si>
    <t>Gr_BerDL</t>
  </si>
  <si>
    <t>Gr_uebDL</t>
  </si>
  <si>
    <t>Gr_konDL</t>
  </si>
  <si>
    <t>Gr_BanVe</t>
  </si>
  <si>
    <t>Gr_Wiss</t>
  </si>
  <si>
    <t>GrS_Prod</t>
  </si>
  <si>
    <t xml:space="preserve">Bevölkerung 1990 (männlich) </t>
  </si>
  <si>
    <t>Ortsteil</t>
  </si>
  <si>
    <t>ZentrTyp</t>
  </si>
  <si>
    <t>Typ Zentrenkonzept</t>
  </si>
  <si>
    <t>OTNr</t>
  </si>
  <si>
    <t>STNr</t>
  </si>
  <si>
    <t>Stadtteil</t>
  </si>
  <si>
    <t>BNr</t>
  </si>
  <si>
    <t>SB</t>
  </si>
  <si>
    <t xml:space="preserve">Altstadt </t>
  </si>
  <si>
    <t xml:space="preserve">ST Mitte </t>
  </si>
  <si>
    <t xml:space="preserve">SB Mitte </t>
  </si>
  <si>
    <t xml:space="preserve">Bahnhofsvorstadt </t>
  </si>
  <si>
    <t xml:space="preserve">Ostertor </t>
  </si>
  <si>
    <t>Handelshäfen</t>
  </si>
  <si>
    <t>ST Häfen</t>
  </si>
  <si>
    <t xml:space="preserve">Industriehäfen </t>
  </si>
  <si>
    <t xml:space="preserve">Neustädter Hafen  </t>
  </si>
  <si>
    <t xml:space="preserve">Hohentorshafen </t>
  </si>
  <si>
    <t xml:space="preserve">Alte Neustadt </t>
  </si>
  <si>
    <t xml:space="preserve">ST Neustadt </t>
  </si>
  <si>
    <t xml:space="preserve">SB Süd </t>
  </si>
  <si>
    <t xml:space="preserve">Neustadt </t>
  </si>
  <si>
    <t xml:space="preserve">Südervorstadt </t>
  </si>
  <si>
    <t>Gartenstadt Süd</t>
  </si>
  <si>
    <t xml:space="preserve">Neuenland </t>
  </si>
  <si>
    <t xml:space="preserve">Habenhausen </t>
  </si>
  <si>
    <t>ST Obervieland</t>
  </si>
  <si>
    <t xml:space="preserve">Arsten </t>
  </si>
  <si>
    <t xml:space="preserve">Kattenesch </t>
  </si>
  <si>
    <t>ST Huchting</t>
  </si>
  <si>
    <t xml:space="preserve">Sodenmatt </t>
  </si>
  <si>
    <t xml:space="preserve">Kirchhuchting </t>
  </si>
  <si>
    <t xml:space="preserve">Grolland </t>
  </si>
  <si>
    <t xml:space="preserve">Woltmershausen </t>
  </si>
  <si>
    <t>ST Woltmershausen</t>
  </si>
  <si>
    <t xml:space="preserve">Rablinghausen </t>
  </si>
  <si>
    <t xml:space="preserve">Steintor </t>
  </si>
  <si>
    <t xml:space="preserve">ST Östl. Vorstadt </t>
  </si>
  <si>
    <t>SB Ost</t>
  </si>
  <si>
    <t xml:space="preserve">Fesenfeld </t>
  </si>
  <si>
    <t xml:space="preserve">Peterswerder </t>
  </si>
  <si>
    <t xml:space="preserve">Hulsberg </t>
  </si>
  <si>
    <t xml:space="preserve">ST Schwachhausen </t>
  </si>
  <si>
    <t>Bürgerpark</t>
  </si>
  <si>
    <t xml:space="preserve">Barkhof </t>
  </si>
  <si>
    <t xml:space="preserve">Riensberg </t>
  </si>
  <si>
    <t xml:space="preserve">Schwachhausen </t>
  </si>
  <si>
    <t xml:space="preserve">Gartenstadt Vahr </t>
  </si>
  <si>
    <t xml:space="preserve">ST Vahr </t>
  </si>
  <si>
    <t xml:space="preserve">Neue Vahr Nord </t>
  </si>
  <si>
    <t xml:space="preserve">Neue Vahr Südwest </t>
  </si>
  <si>
    <t xml:space="preserve">Neue Vahr Südost </t>
  </si>
  <si>
    <t xml:space="preserve">ST Horn-Lehe </t>
  </si>
  <si>
    <t xml:space="preserve">Lehe </t>
  </si>
  <si>
    <t xml:space="preserve">Ellener Feld  </t>
  </si>
  <si>
    <t>ST Osterholz</t>
  </si>
  <si>
    <t xml:space="preserve">Ellenerbrok-Schevemoor </t>
  </si>
  <si>
    <t xml:space="preserve">Blockdiek </t>
  </si>
  <si>
    <t xml:space="preserve">Sebaldsbrück </t>
  </si>
  <si>
    <t>ST Hemelingen</t>
  </si>
  <si>
    <t xml:space="preserve">Hastedt </t>
  </si>
  <si>
    <t xml:space="preserve">Mahndorf </t>
  </si>
  <si>
    <r>
      <t>Blockland</t>
    </r>
    <r>
      <rPr>
        <b/>
        <sz val="8"/>
        <rFont val="Arial"/>
        <family val="2"/>
      </rPr>
      <t xml:space="preserve">  </t>
    </r>
  </si>
  <si>
    <t xml:space="preserve">ST Findorff </t>
  </si>
  <si>
    <t xml:space="preserve">SB West </t>
  </si>
  <si>
    <t>Regensburger Straße</t>
  </si>
  <si>
    <t xml:space="preserve">Findorff-Bürgerweide </t>
  </si>
  <si>
    <t>ST Walle</t>
  </si>
  <si>
    <t xml:space="preserve">Osterfeuerberg </t>
  </si>
  <si>
    <t xml:space="preserve">Lindenhof  </t>
  </si>
  <si>
    <t>ST Gröpelingen</t>
  </si>
  <si>
    <t xml:space="preserve">Gröpelingen </t>
  </si>
  <si>
    <t xml:space="preserve">Oslebshausen </t>
  </si>
  <si>
    <t xml:space="preserve">Burg-Grambke </t>
  </si>
  <si>
    <t xml:space="preserve">ST Burglesum </t>
  </si>
  <si>
    <t xml:space="preserve">SB Nord </t>
  </si>
  <si>
    <t xml:space="preserve">Werderland </t>
  </si>
  <si>
    <t xml:space="preserve">St. Magnus </t>
  </si>
  <si>
    <t xml:space="preserve">Vegesack </t>
  </si>
  <si>
    <t xml:space="preserve">ST Vegesack </t>
  </si>
  <si>
    <t xml:space="preserve">Grohn </t>
  </si>
  <si>
    <t xml:space="preserve">Schönebeck </t>
  </si>
  <si>
    <t xml:space="preserve">Aumund-Hammersbeck </t>
  </si>
  <si>
    <t xml:space="preserve">Fähr-Lobbendorf </t>
  </si>
  <si>
    <t xml:space="preserve">Blumenthal </t>
  </si>
  <si>
    <t>ST Blumenthal</t>
  </si>
  <si>
    <t xml:space="preserve">Rönnebeck </t>
  </si>
  <si>
    <t>Lüssum-Bockhorn</t>
  </si>
  <si>
    <t>ÄM</t>
  </si>
  <si>
    <t>ÄAV</t>
  </si>
  <si>
    <t>Lä</t>
  </si>
  <si>
    <t>GruInten</t>
  </si>
  <si>
    <t>Gründungs-Intensität (Anz. Gründ / Anz. SV-Beschäftigte)</t>
  </si>
  <si>
    <t>Stadtteilnummer</t>
  </si>
  <si>
    <t xml:space="preserve">Stadt-Bezirk-Nr. </t>
  </si>
  <si>
    <t>Stadtbezirk</t>
  </si>
  <si>
    <t>Ältere Mischgebiete</t>
  </si>
  <si>
    <t>Großsiedlungen</t>
  </si>
  <si>
    <t>Ältere Arbeiterviertel</t>
  </si>
  <si>
    <t>Ländlich geprägte Gebiete</t>
  </si>
  <si>
    <t>Trad. bürg. Wohn-/Villenviert</t>
  </si>
  <si>
    <t>SB_Süd</t>
  </si>
  <si>
    <t>SB_Ost</t>
  </si>
  <si>
    <t>SB_West</t>
  </si>
  <si>
    <t>SB_Nord</t>
  </si>
  <si>
    <t>Zen_OZ</t>
  </si>
  <si>
    <t>Zen_MZ</t>
  </si>
  <si>
    <t>Zen_kein</t>
  </si>
  <si>
    <t>T_CCR</t>
  </si>
  <si>
    <t>T_HAF</t>
  </si>
  <si>
    <t>T_ÄM</t>
  </si>
  <si>
    <t>T_GS</t>
  </si>
  <si>
    <t>T_NM</t>
  </si>
  <si>
    <t>T_ÄAV</t>
  </si>
  <si>
    <t>T_Lä</t>
  </si>
  <si>
    <t>Indikator SB Süd</t>
  </si>
  <si>
    <t>Indikator SB Ost</t>
  </si>
  <si>
    <t>Indikator SB West</t>
  </si>
  <si>
    <t>Indikator SB Nord</t>
  </si>
  <si>
    <t>Indikator Oberzentrum</t>
  </si>
  <si>
    <t>Indikator Mittelzentrum</t>
  </si>
  <si>
    <t>Indikator kein Zentrum</t>
  </si>
  <si>
    <t>Indikator OTTyp City/Cityrand</t>
  </si>
  <si>
    <t>Indikator OTTyp Häfengebiete</t>
  </si>
  <si>
    <t>Indikator OTTyp Ältere Mischgebiete</t>
  </si>
  <si>
    <t>Indikator OTTyp Großsiedlung</t>
  </si>
  <si>
    <t>Indikator OTTyp Neue Mischgebiete</t>
  </si>
  <si>
    <t>Indikator OTTyp Ältere Arbeiter Viertel</t>
  </si>
  <si>
    <t>Indikator OTTyp Ländliche geprägte Gebiete</t>
  </si>
  <si>
    <t>Hochschule</t>
  </si>
  <si>
    <t>Indikator für Hochschule / Uni</t>
  </si>
  <si>
    <t>AL_Quote</t>
  </si>
  <si>
    <t>Arbeitslose/(Arbeitslose+SV-Beschäftigte)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</si>
  <si>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</si>
  <si>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</si>
  <si>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</si>
  <si>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</si>
  <si>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</si>
  <si>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</si>
  <si>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</si>
  <si>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</si>
  <si>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</si>
  <si>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</si>
  <si>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</si>
  <si>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</si>
  <si>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</si>
  <si>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</si>
  <si>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</si>
  <si>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</si>
  <si>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</si>
  <si>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</si>
  <si>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</si>
  <si>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</si>
  <si>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</si>
  <si>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</si>
  <si>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</si>
  <si>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</si>
  <si>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</si>
  <si>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</si>
  <si>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ErwTät87</t>
  </si>
  <si>
    <t>Selbst87</t>
  </si>
  <si>
    <t>Beamte87</t>
  </si>
  <si>
    <t>Angest87</t>
  </si>
  <si>
    <t>Arbeiter87</t>
  </si>
  <si>
    <t>Sel_Q87</t>
  </si>
  <si>
    <t>Erwerbstätige VZ 1987</t>
  </si>
  <si>
    <t>Selbstständige VZ 1987</t>
  </si>
  <si>
    <t>Beamte u.a. VZ 1987</t>
  </si>
  <si>
    <t>Angestellte VZ 1987</t>
  </si>
  <si>
    <t>Arbeiter VZ 1987</t>
  </si>
  <si>
    <t>Selbstständigenquote nach VZ 87</t>
  </si>
  <si>
    <t>SV-Beschäftigte am Wohnort - männlich</t>
  </si>
  <si>
    <t>SV-Beschäftigte am Wohnort - weiblich</t>
  </si>
  <si>
    <t>SV-Beschäftigte am Wohnort- deutsch</t>
  </si>
  <si>
    <t>SV-Beschäftigte am Wohnort - ausländisch</t>
  </si>
  <si>
    <t>SV-Beschäftigte am Wohnort - Arbeiter(innen)</t>
  </si>
  <si>
    <t>SV-Beschäftigte am Wohnort (Angestellte)</t>
  </si>
  <si>
    <t>SV-Beschäftigte am Wohnort - gesamt</t>
  </si>
  <si>
    <t>BST</t>
  </si>
  <si>
    <t>ErwTä_87</t>
  </si>
  <si>
    <t>AloGel87</t>
  </si>
  <si>
    <t>Rente87</t>
  </si>
  <si>
    <t>Vermög87</t>
  </si>
  <si>
    <t>Zuwend87</t>
  </si>
  <si>
    <t>Unters87</t>
  </si>
  <si>
    <t>ArbStä87</t>
  </si>
  <si>
    <t>ASProd87</t>
  </si>
  <si>
    <t>ASHand87</t>
  </si>
  <si>
    <t>ASDL87</t>
  </si>
  <si>
    <t>ASStaa87</t>
  </si>
  <si>
    <t>Besch87</t>
  </si>
  <si>
    <t>B_Prod87</t>
  </si>
  <si>
    <t>B_Hand87</t>
  </si>
  <si>
    <t>B_DL87</t>
  </si>
  <si>
    <t>B_Staa87</t>
  </si>
  <si>
    <t>BjeQkm87</t>
  </si>
  <si>
    <t>BARBST87</t>
  </si>
  <si>
    <t>BERWT87</t>
  </si>
  <si>
    <t>??? BST gehört zu ErwTätigkeit ???  VZ 87</t>
  </si>
  <si>
    <t>Erwerbstätigkeit VZ 87</t>
  </si>
  <si>
    <t>Arbeitslosengeld/-hilfe VZ 87</t>
  </si>
  <si>
    <t>Rente, Pension VZ 87</t>
  </si>
  <si>
    <t>eigenes Vermögen usw. VZ 87</t>
  </si>
  <si>
    <t>Zuwendungen usw. VZ 87</t>
  </si>
  <si>
    <t>sonstige Unterstützungen VZ 87</t>
  </si>
  <si>
    <t>Arbeitsstätten VZ 87</t>
  </si>
  <si>
    <t>Beschäftigte am ARBEITSort VZ 87</t>
  </si>
  <si>
    <t>durchschnittl. Beschäftigtenzahl je qkm VZ 87</t>
  </si>
  <si>
    <t>durchschnittl. Beschäftigtenzahl je Arbeitsstätte VZ 87</t>
  </si>
  <si>
    <t>durchschnittl. Beschäftigtenzahl je Erwerbstätigen VZ 87</t>
  </si>
  <si>
    <t>Regress</t>
  </si>
  <si>
    <t>??</t>
  </si>
  <si>
    <t>--</t>
  </si>
  <si>
    <t>y</t>
  </si>
  <si>
    <t>X ?</t>
  </si>
  <si>
    <t>? -&gt;</t>
  </si>
  <si>
    <t>Beschäftigte Produzierende Bereiche VZ 87</t>
  </si>
  <si>
    <t>Beschäftigte Handel und Verkehr VZ 87</t>
  </si>
  <si>
    <t>Beschäftigte Dienstleistungen VZ 87</t>
  </si>
  <si>
    <t>Beschäftigte Staat, priv. Haushalte usw. VZ 87</t>
  </si>
  <si>
    <t>Arbeitsstätten Produzierende Bereiche VZ 87</t>
  </si>
  <si>
    <t>Arbeitsstätten Handel und Verkehr VZ 87</t>
  </si>
  <si>
    <t>Arbeitsstätten Dienstleistungen VZ 87</t>
  </si>
  <si>
    <t>Arbeitsstätten Staat, priv. Haushalte usw. VZ 87</t>
  </si>
  <si>
    <t>District</t>
  </si>
  <si>
    <t>Sector</t>
  </si>
  <si>
    <t>CentrTyp</t>
  </si>
  <si>
    <t>high level</t>
  </si>
  <si>
    <t>no centre</t>
  </si>
  <si>
    <t>medium level</t>
  </si>
  <si>
    <t>low level</t>
  </si>
  <si>
    <t>HS</t>
  </si>
  <si>
    <t>Area</t>
  </si>
  <si>
    <t>PopDens</t>
  </si>
  <si>
    <t>PopTot</t>
  </si>
  <si>
    <t>PopMale</t>
  </si>
  <si>
    <t>PopFem</t>
  </si>
  <si>
    <t>Umemp</t>
  </si>
  <si>
    <t>UERate</t>
  </si>
  <si>
    <t>Fou_Inten</t>
  </si>
  <si>
    <t>FoS_Prod</t>
  </si>
  <si>
    <t>FoS_Hand</t>
  </si>
  <si>
    <t>FoS_DL</t>
  </si>
  <si>
    <t>FoS_OoE</t>
  </si>
  <si>
    <t>Foundat</t>
  </si>
  <si>
    <t>CenHi</t>
  </si>
  <si>
    <t>CenMi</t>
  </si>
  <si>
    <t>CenNo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</si>
</sst>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"/>
    <numFmt numFmtId="175" formatCode="0.000000"/>
    <numFmt numFmtId="176" formatCode="d/m"/>
    <numFmt numFmtId="177" formatCode="d/m/yy"/>
    <numFmt numFmtId="178" formatCode="mmm\ yyyy"/>
    <numFmt numFmtId="179" formatCode="0.0000000"/>
    <numFmt numFmtId="180" formatCode="0.0"/>
    <numFmt numFmtId="181" formatCode="#\ ##0&quot; 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</numFmts>
  <fonts count="1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17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2" borderId="1" xfId="0" applyNumberFormat="1" applyFill="1" applyBorder="1" applyAlignment="1">
      <alignment/>
    </xf>
    <xf numFmtId="180" fontId="0" fillId="0" borderId="0" xfId="0" applyNumberFormat="1" applyFont="1" applyFill="1" applyAlignment="1" applyProtection="1">
      <alignment horizontal="right" vertical="center" wrapText="1"/>
      <protection/>
    </xf>
    <xf numFmtId="1" fontId="0" fillId="0" borderId="0" xfId="0" applyNumberFormat="1" applyFont="1" applyAlignment="1">
      <alignment/>
    </xf>
    <xf numFmtId="180" fontId="0" fillId="0" borderId="0" xfId="0" applyNumberFormat="1" applyFont="1" applyFill="1" applyAlignment="1" applyProtection="1">
      <alignment horizontal="right" vertical="center" wrapText="1"/>
      <protection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2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181" fontId="3" fillId="0" borderId="0" xfId="0" applyNumberFormat="1" applyFont="1" applyBorder="1" applyAlignment="1">
      <alignment horizontal="left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2" borderId="0" xfId="0" applyNumberFormat="1" applyFill="1" applyAlignment="1">
      <alignment/>
    </xf>
    <xf numFmtId="0" fontId="2" fillId="3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5" fillId="4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 locked="0"/>
    </xf>
    <xf numFmtId="1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1" fontId="7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 quotePrefix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2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G37" sqref="G37"/>
    </sheetView>
  </sheetViews>
  <sheetFormatPr defaultColWidth="11.421875" defaultRowHeight="12.75"/>
  <cols>
    <col min="1" max="1" width="2.57421875" style="32" bestFit="1" customWidth="1"/>
    <col min="2" max="2" width="3.00390625" style="32" bestFit="1" customWidth="1"/>
    <col min="3" max="4" width="14.421875" style="0" customWidth="1"/>
    <col min="5" max="5" width="8.00390625" style="51" bestFit="1" customWidth="1"/>
    <col min="6" max="6" width="43.28125" style="0" customWidth="1"/>
    <col min="7" max="7" width="12.8515625" style="0" customWidth="1"/>
    <col min="8" max="8" width="11.421875" style="21" customWidth="1"/>
  </cols>
  <sheetData>
    <row r="1" spans="3:8" ht="12.75">
      <c r="C1" s="10" t="s">
        <v>362</v>
      </c>
      <c r="D1" s="17" t="s">
        <v>364</v>
      </c>
      <c r="E1" s="47" t="s">
        <v>594</v>
      </c>
      <c r="F1" s="10" t="s">
        <v>363</v>
      </c>
      <c r="G1" s="10" t="s">
        <v>225</v>
      </c>
      <c r="H1" s="19" t="s">
        <v>365</v>
      </c>
    </row>
    <row r="2" spans="2:8" ht="12.75">
      <c r="B2" s="32" t="s">
        <v>517</v>
      </c>
      <c r="C2" s="22" t="s">
        <v>387</v>
      </c>
      <c r="D2" s="18" t="str">
        <f>MID(C2,1,8)</f>
        <v>OTNr</v>
      </c>
      <c r="E2" s="48"/>
      <c r="F2" s="1" t="s">
        <v>174</v>
      </c>
      <c r="G2" s="1"/>
      <c r="H2" s="20" t="str">
        <f>CONCATENATE("VARIABLE LABELS ",D2," '",F2,"'.")</f>
        <v>VARIABLE LABELS OTNr 'Ortsteilnummer'.</v>
      </c>
    </row>
    <row r="3" spans="1:95" s="9" customFormat="1" ht="12.75">
      <c r="A3" s="32"/>
      <c r="B3" s="32" t="s">
        <v>518</v>
      </c>
      <c r="C3" s="23" t="s">
        <v>384</v>
      </c>
      <c r="D3" s="18" t="str">
        <f>MID(C3,1,8)</f>
        <v>Ortsteil</v>
      </c>
      <c r="E3" s="48"/>
      <c r="F3" s="1" t="s">
        <v>384</v>
      </c>
      <c r="G3" s="1"/>
      <c r="H3" s="20" t="str">
        <f aca="true" t="shared" si="0" ref="H3:H67">CONCATENATE("VARIABLE LABELS ",D3," '",F3,"'.")</f>
        <v>VARIABLE LABELS Ortsteil 'Ortsteil'.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2:95" ht="12.75">
      <c r="B4" s="32" t="s">
        <v>519</v>
      </c>
      <c r="C4" s="22" t="s">
        <v>388</v>
      </c>
      <c r="D4" s="18" t="str">
        <f aca="true" t="shared" si="1" ref="D4:D115">MID(C4,1,8)</f>
        <v>STNr</v>
      </c>
      <c r="E4" s="48"/>
      <c r="F4" t="s">
        <v>477</v>
      </c>
      <c r="G4" s="1"/>
      <c r="H4" s="20" t="str">
        <f t="shared" si="0"/>
        <v>VARIABLE LABELS STNr 'Stadtteilnummer'.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2:95" ht="12.75">
      <c r="B5" s="32" t="s">
        <v>520</v>
      </c>
      <c r="C5" s="22" t="s">
        <v>389</v>
      </c>
      <c r="D5" s="18" t="str">
        <f t="shared" si="1"/>
        <v>Stadttei</v>
      </c>
      <c r="E5" s="48"/>
      <c r="F5" t="s">
        <v>389</v>
      </c>
      <c r="H5" s="20" t="str">
        <f t="shared" si="0"/>
        <v>VARIABLE LABELS Stadttei 'Stadtteil'.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2:95" ht="12.75">
      <c r="B6" s="32" t="s">
        <v>521</v>
      </c>
      <c r="C6" s="22" t="s">
        <v>390</v>
      </c>
      <c r="D6" s="18" t="str">
        <f t="shared" si="1"/>
        <v>BNr</v>
      </c>
      <c r="E6" s="48"/>
      <c r="F6" t="s">
        <v>478</v>
      </c>
      <c r="H6" s="20" t="str">
        <f t="shared" si="0"/>
        <v>VARIABLE LABELS BNr 'Stadt-Bezirk-Nr. '.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2:95" ht="12.75">
      <c r="B7" s="32" t="s">
        <v>522</v>
      </c>
      <c r="C7" s="23" t="s">
        <v>391</v>
      </c>
      <c r="D7" s="18" t="str">
        <f t="shared" si="1"/>
        <v>SB</v>
      </c>
      <c r="E7" s="48"/>
      <c r="F7" t="s">
        <v>479</v>
      </c>
      <c r="H7" s="20" t="str">
        <f t="shared" si="0"/>
        <v>VARIABLE LABELS SB 'Stadtbezirk'.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2:95" ht="12.75">
      <c r="B8" s="32" t="s">
        <v>523</v>
      </c>
      <c r="C8" s="22" t="s">
        <v>485</v>
      </c>
      <c r="D8" s="18" t="str">
        <f t="shared" si="1"/>
        <v>SB_Süd</v>
      </c>
      <c r="E8" s="48" t="s">
        <v>536</v>
      </c>
      <c r="F8" t="s">
        <v>499</v>
      </c>
      <c r="H8" s="20" t="str">
        <f t="shared" si="0"/>
        <v>VARIABLE LABELS SB_Süd 'Indikator SB Süd'.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2:95" ht="12.75">
      <c r="B9" s="32" t="s">
        <v>524</v>
      </c>
      <c r="C9" s="22" t="s">
        <v>486</v>
      </c>
      <c r="D9" s="18" t="str">
        <f t="shared" si="1"/>
        <v>SB_Ost</v>
      </c>
      <c r="E9" s="48" t="s">
        <v>536</v>
      </c>
      <c r="F9" t="s">
        <v>500</v>
      </c>
      <c r="H9" s="20" t="str">
        <f t="shared" si="0"/>
        <v>VARIABLE LABELS SB_Ost 'Indikator SB Ost'.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2:95" ht="12.75">
      <c r="B10" s="32" t="s">
        <v>525</v>
      </c>
      <c r="C10" s="22" t="s">
        <v>487</v>
      </c>
      <c r="D10" s="18" t="str">
        <f t="shared" si="1"/>
        <v>SB_West</v>
      </c>
      <c r="E10" s="48" t="s">
        <v>536</v>
      </c>
      <c r="F10" t="s">
        <v>501</v>
      </c>
      <c r="H10" s="20" t="str">
        <f t="shared" si="0"/>
        <v>VARIABLE LABELS SB_West 'Indikator SB West'.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2:95" ht="12.75">
      <c r="B11" s="32" t="s">
        <v>526</v>
      </c>
      <c r="C11" s="22" t="s">
        <v>488</v>
      </c>
      <c r="D11" s="18" t="str">
        <f t="shared" si="1"/>
        <v>SB_Nord</v>
      </c>
      <c r="E11" s="48" t="s">
        <v>536</v>
      </c>
      <c r="F11" t="s">
        <v>502</v>
      </c>
      <c r="H11" s="20" t="str">
        <f t="shared" si="0"/>
        <v>VARIABLE LABELS SB_Nord 'Indikator SB Nord'.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2:95" ht="12.75">
      <c r="B12" s="32" t="s">
        <v>527</v>
      </c>
      <c r="C12" s="1" t="s">
        <v>385</v>
      </c>
      <c r="D12" s="18" t="str">
        <f t="shared" si="1"/>
        <v>ZentrTyp</v>
      </c>
      <c r="E12" s="48"/>
      <c r="F12" s="1" t="s">
        <v>386</v>
      </c>
      <c r="G12" s="1"/>
      <c r="H12" s="20" t="str">
        <f t="shared" si="0"/>
        <v>VARIABLE LABELS ZentrTyp 'Typ Zentrenkonzept'.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2:95" ht="12.75">
      <c r="B13" s="32" t="s">
        <v>528</v>
      </c>
      <c r="C13" s="22" t="s">
        <v>489</v>
      </c>
      <c r="D13" s="18" t="str">
        <f t="shared" si="1"/>
        <v>Zen_OZ</v>
      </c>
      <c r="E13" s="48" t="s">
        <v>536</v>
      </c>
      <c r="F13" t="s">
        <v>503</v>
      </c>
      <c r="G13" s="1"/>
      <c r="H13" s="20" t="str">
        <f t="shared" si="0"/>
        <v>VARIABLE LABELS Zen_OZ 'Indikator Oberzentrum'.</v>
      </c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2:95" ht="12.75">
      <c r="B14" s="32" t="s">
        <v>529</v>
      </c>
      <c r="C14" s="22" t="s">
        <v>490</v>
      </c>
      <c r="D14" s="18" t="str">
        <f t="shared" si="1"/>
        <v>Zen_MZ</v>
      </c>
      <c r="E14" s="48" t="s">
        <v>536</v>
      </c>
      <c r="F14" t="s">
        <v>504</v>
      </c>
      <c r="G14" s="1"/>
      <c r="H14" s="20" t="str">
        <f t="shared" si="0"/>
        <v>VARIABLE LABELS Zen_MZ 'Indikator Mittelzentrum'.</v>
      </c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2:95" ht="12.75">
      <c r="B15" s="32" t="s">
        <v>530</v>
      </c>
      <c r="C15" s="22" t="s">
        <v>491</v>
      </c>
      <c r="D15" s="18" t="str">
        <f t="shared" si="1"/>
        <v>Zen_kein</v>
      </c>
      <c r="E15" s="48" t="s">
        <v>536</v>
      </c>
      <c r="F15" t="s">
        <v>505</v>
      </c>
      <c r="G15" s="1"/>
      <c r="H15" s="20" t="str">
        <f t="shared" si="0"/>
        <v>VARIABLE LABELS Zen_kein 'Indikator kein Zentrum'.</v>
      </c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2:95" ht="12.75">
      <c r="B16" s="32" t="s">
        <v>531</v>
      </c>
      <c r="C16" s="1" t="s">
        <v>85</v>
      </c>
      <c r="D16" s="18" t="str">
        <f t="shared" si="1"/>
        <v>GTNAME</v>
      </c>
      <c r="E16" s="48"/>
      <c r="F16" s="1" t="s">
        <v>268</v>
      </c>
      <c r="G16" s="1"/>
      <c r="H16" s="20" t="str">
        <f t="shared" si="0"/>
        <v>VARIABLE LABELS GTNAME 'Kürzel Typisierung statistisches Landesamt'.</v>
      </c>
      <c r="I16" s="1"/>
      <c r="J16" s="1"/>
      <c r="K16" s="1"/>
      <c r="L16" s="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</row>
    <row r="17" spans="2:95" ht="12.75">
      <c r="B17" s="32" t="s">
        <v>532</v>
      </c>
      <c r="C17" s="22" t="s">
        <v>492</v>
      </c>
      <c r="D17" s="18" t="str">
        <f t="shared" si="1"/>
        <v>T_CCR</v>
      </c>
      <c r="E17" s="48" t="s">
        <v>536</v>
      </c>
      <c r="F17" t="s">
        <v>506</v>
      </c>
      <c r="G17" s="1"/>
      <c r="H17" s="20" t="str">
        <f t="shared" si="0"/>
        <v>VARIABLE LABELS T_CCR 'Indikator OTTyp City/Cityrand'.</v>
      </c>
      <c r="I17" s="1"/>
      <c r="J17" s="1"/>
      <c r="K17" s="1"/>
      <c r="L17" s="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2:95" ht="12.75">
      <c r="B18" s="32" t="s">
        <v>533</v>
      </c>
      <c r="C18" s="22" t="s">
        <v>493</v>
      </c>
      <c r="D18" s="18" t="str">
        <f t="shared" si="1"/>
        <v>T_HAF</v>
      </c>
      <c r="E18" s="48" t="s">
        <v>536</v>
      </c>
      <c r="F18" t="s">
        <v>507</v>
      </c>
      <c r="G18" s="1"/>
      <c r="H18" s="20" t="str">
        <f t="shared" si="0"/>
        <v>VARIABLE LABELS T_HAF 'Indikator OTTyp Häfengebiete'.</v>
      </c>
      <c r="I18" s="1"/>
      <c r="J18" s="1"/>
      <c r="K18" s="1"/>
      <c r="L18" s="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</row>
    <row r="19" spans="2:95" ht="12.75">
      <c r="B19" s="32" t="s">
        <v>534</v>
      </c>
      <c r="C19" s="22" t="s">
        <v>494</v>
      </c>
      <c r="D19" s="18" t="str">
        <f t="shared" si="1"/>
        <v>T_ÄM</v>
      </c>
      <c r="E19" s="48" t="s">
        <v>536</v>
      </c>
      <c r="F19" t="s">
        <v>508</v>
      </c>
      <c r="G19" s="1"/>
      <c r="H19" s="20" t="str">
        <f t="shared" si="0"/>
        <v>VARIABLE LABELS T_ÄM 'Indikator OTTyp Ältere Mischgebiete'.</v>
      </c>
      <c r="I19" s="1"/>
      <c r="J19" s="1"/>
      <c r="K19" s="1"/>
      <c r="L19" s="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</row>
    <row r="20" spans="2:95" ht="12.75">
      <c r="B20" s="32" t="s">
        <v>535</v>
      </c>
      <c r="C20" s="22" t="s">
        <v>495</v>
      </c>
      <c r="D20" s="18" t="str">
        <f t="shared" si="1"/>
        <v>T_GS</v>
      </c>
      <c r="E20" s="48" t="s">
        <v>536</v>
      </c>
      <c r="F20" t="s">
        <v>509</v>
      </c>
      <c r="G20" s="1"/>
      <c r="H20" s="20" t="str">
        <f t="shared" si="0"/>
        <v>VARIABLE LABELS T_GS 'Indikator OTTyp Großsiedlung'.</v>
      </c>
      <c r="I20" s="1"/>
      <c r="J20" s="1"/>
      <c r="K20" s="1"/>
      <c r="L20" s="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</row>
    <row r="21" spans="2:95" ht="12.75">
      <c r="B21" s="32" t="s">
        <v>536</v>
      </c>
      <c r="C21" s="22" t="s">
        <v>496</v>
      </c>
      <c r="D21" s="18" t="str">
        <f t="shared" si="1"/>
        <v>T_NM</v>
      </c>
      <c r="E21" s="48" t="s">
        <v>536</v>
      </c>
      <c r="F21" t="s">
        <v>510</v>
      </c>
      <c r="G21" s="1"/>
      <c r="H21" s="20" t="str">
        <f t="shared" si="0"/>
        <v>VARIABLE LABELS T_NM 'Indikator OTTyp Neue Mischgebiete'.</v>
      </c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</row>
    <row r="22" spans="2:95" ht="12.75">
      <c r="B22" s="32" t="s">
        <v>537</v>
      </c>
      <c r="C22" s="22" t="s">
        <v>497</v>
      </c>
      <c r="D22" s="18" t="str">
        <f t="shared" si="1"/>
        <v>T_ÄAV</v>
      </c>
      <c r="E22" s="48" t="s">
        <v>536</v>
      </c>
      <c r="F22" t="s">
        <v>511</v>
      </c>
      <c r="G22" s="1"/>
      <c r="H22" s="20" t="str">
        <f t="shared" si="0"/>
        <v>VARIABLE LABELS T_ÄAV 'Indikator OTTyp Ältere Arbeiter Viertel'.</v>
      </c>
      <c r="I22" s="1"/>
      <c r="J22" s="1"/>
      <c r="K22" s="1"/>
      <c r="L22" s="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</row>
    <row r="23" spans="2:95" ht="12.75">
      <c r="B23" s="32" t="s">
        <v>538</v>
      </c>
      <c r="C23" s="22" t="s">
        <v>498</v>
      </c>
      <c r="D23" s="18" t="str">
        <f t="shared" si="1"/>
        <v>T_Lä</v>
      </c>
      <c r="E23" s="48" t="s">
        <v>536</v>
      </c>
      <c r="F23" t="s">
        <v>512</v>
      </c>
      <c r="G23" s="1"/>
      <c r="H23" s="20" t="str">
        <f t="shared" si="0"/>
        <v>VARIABLE LABELS T_Lä 'Indikator OTTyp Ländliche geprägte Gebiete'.</v>
      </c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</row>
    <row r="24" spans="2:95" ht="12.75">
      <c r="B24" s="32" t="s">
        <v>539</v>
      </c>
      <c r="C24" s="1" t="s">
        <v>86</v>
      </c>
      <c r="D24" s="18" t="str">
        <f>MID(C24,1,8)</f>
        <v>TYPSTALA</v>
      </c>
      <c r="E24" s="48"/>
      <c r="F24" s="1" t="s">
        <v>267</v>
      </c>
      <c r="G24" s="1"/>
      <c r="H24" s="20" t="str">
        <f t="shared" si="0"/>
        <v>VARIABLE LABELS TYPSTALA 'Typisierung statistisches Landesamt'.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2:95" ht="12.75">
      <c r="B25" s="32" t="s">
        <v>540</v>
      </c>
      <c r="C25" s="22" t="s">
        <v>513</v>
      </c>
      <c r="D25" s="18" t="str">
        <f t="shared" si="1"/>
        <v>Hochschu</v>
      </c>
      <c r="E25" s="48" t="s">
        <v>540</v>
      </c>
      <c r="F25" t="s">
        <v>514</v>
      </c>
      <c r="G25" s="1"/>
      <c r="H25" s="20" t="str">
        <f t="shared" si="0"/>
        <v>VARIABLE LABELS Hochschu 'Indikator für Hochschule / Uni'.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2:95" ht="12.75">
      <c r="B26" s="32" t="s">
        <v>541</v>
      </c>
      <c r="C26" s="2" t="s">
        <v>0</v>
      </c>
      <c r="D26" s="18" t="str">
        <f t="shared" si="1"/>
        <v>FLAECHE</v>
      </c>
      <c r="E26" s="48"/>
      <c r="F26" s="2" t="s">
        <v>175</v>
      </c>
      <c r="G26" s="2"/>
      <c r="H26" s="20" t="str">
        <f t="shared" si="0"/>
        <v>VARIABLE LABELS FLAECHE 'Fläche (ha)'.</v>
      </c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2:95" ht="12.75">
      <c r="B27" s="32" t="s">
        <v>542</v>
      </c>
      <c r="C27" s="3" t="s">
        <v>1</v>
      </c>
      <c r="D27" s="18" t="str">
        <f t="shared" si="1"/>
        <v>BEV_DICH</v>
      </c>
      <c r="E27" s="48" t="s">
        <v>540</v>
      </c>
      <c r="F27" s="3" t="s">
        <v>191</v>
      </c>
      <c r="G27" s="3"/>
      <c r="H27" s="20" t="str">
        <f t="shared" si="0"/>
        <v>VARIABLE LABELS BEV_DICH 'Bevölkerungsdichte (Bev/qkm)'.</v>
      </c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2.75">
      <c r="A28" s="32" t="s">
        <v>517</v>
      </c>
      <c r="B28" s="32" t="s">
        <v>517</v>
      </c>
      <c r="C28" s="1" t="s">
        <v>2</v>
      </c>
      <c r="D28" s="18" t="str">
        <f t="shared" si="1"/>
        <v>BEVGES</v>
      </c>
      <c r="E28" s="48" t="s">
        <v>595</v>
      </c>
      <c r="F28" s="1" t="s">
        <v>176</v>
      </c>
      <c r="G28" s="4" t="s">
        <v>228</v>
      </c>
      <c r="H28" s="20" t="str">
        <f t="shared" si="0"/>
        <v>VARIABLE LABELS BEVGES 'Gesamtbevölkerung'.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2.75">
      <c r="A29" s="32" t="s">
        <v>517</v>
      </c>
      <c r="B29" s="32" t="s">
        <v>518</v>
      </c>
      <c r="C29" s="1" t="s">
        <v>3</v>
      </c>
      <c r="D29" s="18" t="str">
        <f t="shared" si="1"/>
        <v>BEVMAENN</v>
      </c>
      <c r="E29" s="48"/>
      <c r="F29" s="1" t="s">
        <v>177</v>
      </c>
      <c r="G29" s="4" t="s">
        <v>228</v>
      </c>
      <c r="H29" s="20" t="str">
        <f t="shared" si="0"/>
        <v>VARIABLE LABELS BEVMAENN 'Bevölkerung, männlich'.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2.75">
      <c r="A30" s="32" t="s">
        <v>517</v>
      </c>
      <c r="B30" s="32" t="s">
        <v>519</v>
      </c>
      <c r="C30" s="1" t="s">
        <v>4</v>
      </c>
      <c r="D30" s="18" t="str">
        <f t="shared" si="1"/>
        <v>BEVWEIBL</v>
      </c>
      <c r="E30" s="48"/>
      <c r="F30" s="1" t="s">
        <v>178</v>
      </c>
      <c r="G30" s="4" t="s">
        <v>228</v>
      </c>
      <c r="H30" s="20" t="str">
        <f t="shared" si="0"/>
        <v>VARIABLE LABELS BEVWEIBL 'Bevölkerung, weiblich'.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2.75">
      <c r="A31" s="32" t="s">
        <v>517</v>
      </c>
      <c r="B31" s="32" t="s">
        <v>520</v>
      </c>
      <c r="C31" s="1" t="s">
        <v>5</v>
      </c>
      <c r="D31" s="18" t="str">
        <f t="shared" si="1"/>
        <v>ALO_GESA</v>
      </c>
      <c r="E31" s="52" t="s">
        <v>596</v>
      </c>
      <c r="F31" s="1" t="s">
        <v>179</v>
      </c>
      <c r="G31" s="5" t="s">
        <v>229</v>
      </c>
      <c r="H31" s="20" t="str">
        <f t="shared" si="0"/>
        <v>VARIABLE LABELS ALO_GESA 'Arbeitslose gesamt'.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2.75">
      <c r="A32" s="32" t="s">
        <v>517</v>
      </c>
      <c r="B32" s="32" t="s">
        <v>521</v>
      </c>
      <c r="C32" s="1" t="s">
        <v>515</v>
      </c>
      <c r="D32" s="18" t="str">
        <f t="shared" si="1"/>
        <v>AL_Quote</v>
      </c>
      <c r="E32" s="48" t="s">
        <v>540</v>
      </c>
      <c r="F32" s="1" t="s">
        <v>516</v>
      </c>
      <c r="G32" s="5"/>
      <c r="H32" s="20" t="str">
        <f t="shared" si="0"/>
        <v>VARIABLE LABELS AL_Quote 'Arbeitslose/(Arbeitslose+SV-Beschäftigte)'.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2.75">
      <c r="A33" s="32" t="s">
        <v>517</v>
      </c>
      <c r="B33" s="32" t="s">
        <v>522</v>
      </c>
      <c r="C33" s="1" t="s">
        <v>6</v>
      </c>
      <c r="D33" s="18" t="str">
        <f t="shared" si="1"/>
        <v>ALO_MAEN</v>
      </c>
      <c r="E33" s="48"/>
      <c r="F33" s="1" t="s">
        <v>180</v>
      </c>
      <c r="G33" s="4" t="s">
        <v>229</v>
      </c>
      <c r="H33" s="20" t="str">
        <f t="shared" si="0"/>
        <v>VARIABLE LABELS ALO_MAEN 'Arbeitslose Männer'.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2.75">
      <c r="A34" s="32" t="s">
        <v>517</v>
      </c>
      <c r="B34" s="32" t="s">
        <v>523</v>
      </c>
      <c r="C34" s="1" t="s">
        <v>7</v>
      </c>
      <c r="D34" s="18" t="str">
        <f t="shared" si="1"/>
        <v>ALO_WEIB</v>
      </c>
      <c r="E34" s="48"/>
      <c r="F34" s="1" t="s">
        <v>181</v>
      </c>
      <c r="G34" s="5" t="s">
        <v>229</v>
      </c>
      <c r="H34" s="20" t="str">
        <f t="shared" si="0"/>
        <v>VARIABLE LABELS ALO_WEIB 'Arbeitslose, Frauen'.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2.75">
      <c r="A35" s="32" t="s">
        <v>517</v>
      </c>
      <c r="B35" s="32" t="s">
        <v>524</v>
      </c>
      <c r="C35" s="1" t="s">
        <v>8</v>
      </c>
      <c r="D35" s="18" t="str">
        <f t="shared" si="1"/>
        <v>ALO_DEUT</v>
      </c>
      <c r="E35" s="48"/>
      <c r="F35" s="1" t="s">
        <v>182</v>
      </c>
      <c r="G35" s="4" t="s">
        <v>229</v>
      </c>
      <c r="H35" s="20" t="str">
        <f t="shared" si="0"/>
        <v>VARIABLE LABELS ALO_DEUT 'Arbeitslose, deutsch'.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2.75">
      <c r="A36" s="32" t="s">
        <v>517</v>
      </c>
      <c r="B36" s="32" t="s">
        <v>525</v>
      </c>
      <c r="C36" s="1" t="s">
        <v>9</v>
      </c>
      <c r="D36" s="18" t="str">
        <f t="shared" si="1"/>
        <v>ALO_AUSL</v>
      </c>
      <c r="E36" s="48"/>
      <c r="F36" s="1" t="s">
        <v>183</v>
      </c>
      <c r="G36" s="5" t="s">
        <v>229</v>
      </c>
      <c r="H36" s="20" t="str">
        <f t="shared" si="0"/>
        <v>VARIABLE LABELS ALO_AUSL 'Arbeitslose, ausländisch'.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2.75">
      <c r="A37" s="32" t="s">
        <v>517</v>
      </c>
      <c r="B37" s="32" t="s">
        <v>526</v>
      </c>
      <c r="C37" s="1" t="s">
        <v>10</v>
      </c>
      <c r="D37" s="18" t="str">
        <f t="shared" si="1"/>
        <v>ALO_ARBE</v>
      </c>
      <c r="E37" s="48"/>
      <c r="F37" s="1" t="s">
        <v>184</v>
      </c>
      <c r="G37" s="4" t="s">
        <v>229</v>
      </c>
      <c r="H37" s="20" t="str">
        <f t="shared" si="0"/>
        <v>VARIABLE LABELS ALO_ARBE 'Arbeitslose, Arbeiter'.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2.75">
      <c r="A38" s="32" t="s">
        <v>517</v>
      </c>
      <c r="B38" s="32" t="s">
        <v>527</v>
      </c>
      <c r="C38" s="1" t="s">
        <v>11</v>
      </c>
      <c r="D38" s="18" t="str">
        <f t="shared" si="1"/>
        <v>ALO_ANGE</v>
      </c>
      <c r="E38" s="48"/>
      <c r="F38" s="1" t="s">
        <v>185</v>
      </c>
      <c r="G38" s="5" t="s">
        <v>229</v>
      </c>
      <c r="H38" s="20" t="str">
        <f t="shared" si="0"/>
        <v>VARIABLE LABELS ALO_ANGE 'Arbeitslose, Angestellte'.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2.75">
      <c r="A39" s="32" t="s">
        <v>517</v>
      </c>
      <c r="B39" s="32" t="s">
        <v>528</v>
      </c>
      <c r="C39" s="1" t="s">
        <v>12</v>
      </c>
      <c r="D39" s="18" t="str">
        <f t="shared" si="1"/>
        <v>ALO_UNTE</v>
      </c>
      <c r="E39" s="48"/>
      <c r="F39" s="1" t="s">
        <v>186</v>
      </c>
      <c r="G39" s="4" t="s">
        <v>229</v>
      </c>
      <c r="H39" s="20" t="str">
        <f t="shared" si="0"/>
        <v>VARIABLE LABELS ALO_UNTE 'Arbeitslose unter 20 Jahre'.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2.75">
      <c r="A40" s="32" t="s">
        <v>517</v>
      </c>
      <c r="B40" s="32" t="s">
        <v>529</v>
      </c>
      <c r="C40" s="1" t="s">
        <v>13</v>
      </c>
      <c r="D40" s="18" t="str">
        <f t="shared" si="1"/>
        <v>ALO_20_2</v>
      </c>
      <c r="E40" s="48"/>
      <c r="F40" s="1" t="s">
        <v>187</v>
      </c>
      <c r="G40" s="5" t="s">
        <v>229</v>
      </c>
      <c r="H40" s="20" t="str">
        <f t="shared" si="0"/>
        <v>VARIABLE LABELS ALO_20_2 'Arbeitslose 20 - unter 25 Jahre'.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2.75">
      <c r="A41" s="32" t="s">
        <v>517</v>
      </c>
      <c r="B41" s="32" t="s">
        <v>530</v>
      </c>
      <c r="C41" s="1" t="s">
        <v>14</v>
      </c>
      <c r="D41" s="18" t="str">
        <f t="shared" si="1"/>
        <v>ALO_25_5</v>
      </c>
      <c r="E41" s="48"/>
      <c r="F41" s="1" t="s">
        <v>188</v>
      </c>
      <c r="G41" s="4" t="s">
        <v>229</v>
      </c>
      <c r="H41" s="20" t="str">
        <f t="shared" si="0"/>
        <v>VARIABLE LABELS ALO_25_5 'Arbeitslose 25 - unter 55 Jahre'.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2.75">
      <c r="A42" s="32" t="s">
        <v>517</v>
      </c>
      <c r="B42" s="32" t="s">
        <v>531</v>
      </c>
      <c r="C42" s="1" t="s">
        <v>15</v>
      </c>
      <c r="D42" s="18" t="str">
        <f t="shared" si="1"/>
        <v>ALO_55J_</v>
      </c>
      <c r="E42" s="48"/>
      <c r="F42" s="1" t="s">
        <v>189</v>
      </c>
      <c r="G42" s="5" t="s">
        <v>229</v>
      </c>
      <c r="H42" s="20" t="str">
        <f t="shared" si="0"/>
        <v>VARIABLE LABELS ALO_55J_ 'Arbeitslose ab 55 Jahre'.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12.75">
      <c r="A43" s="32" t="s">
        <v>517</v>
      </c>
      <c r="B43" s="32" t="s">
        <v>532</v>
      </c>
      <c r="C43" s="1" t="s">
        <v>16</v>
      </c>
      <c r="D43" s="18" t="str">
        <f t="shared" si="1"/>
        <v>ALO_LANG</v>
      </c>
      <c r="E43" s="48"/>
      <c r="F43" s="1" t="s">
        <v>190</v>
      </c>
      <c r="G43" s="4" t="s">
        <v>229</v>
      </c>
      <c r="H43" s="20" t="str">
        <f t="shared" si="0"/>
        <v>VARIABLE LABELS ALO_LANG 'Langzeitarbeitslose'.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12.75">
      <c r="A44" s="32" t="s">
        <v>517</v>
      </c>
      <c r="B44" s="32" t="s">
        <v>533</v>
      </c>
      <c r="C44" s="1" t="s">
        <v>359</v>
      </c>
      <c r="D44" s="18" t="str">
        <f t="shared" si="1"/>
        <v>FLAECHEx</v>
      </c>
      <c r="E44" s="48"/>
      <c r="F44" s="1" t="s">
        <v>175</v>
      </c>
      <c r="G44" s="4" t="s">
        <v>231</v>
      </c>
      <c r="H44" s="20" t="str">
        <f t="shared" si="0"/>
        <v>VARIABLE LABELS FLAECHEx 'Fläche (ha)'.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2.75">
      <c r="A45" s="32" t="s">
        <v>517</v>
      </c>
      <c r="B45" s="32" t="s">
        <v>534</v>
      </c>
      <c r="C45" s="1" t="s">
        <v>17</v>
      </c>
      <c r="D45" s="18" t="str">
        <f t="shared" si="1"/>
        <v>SIED_VER</v>
      </c>
      <c r="E45" s="48"/>
      <c r="F45" s="1" t="s">
        <v>192</v>
      </c>
      <c r="G45" s="4" t="s">
        <v>231</v>
      </c>
      <c r="H45" s="20" t="str">
        <f t="shared" si="0"/>
        <v>VARIABLE LABELS SIED_VER 'Siedlungs- und Verkehrsfläche (Teil von Fläche)'.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12.75">
      <c r="A46" s="32" t="s">
        <v>517</v>
      </c>
      <c r="B46" s="32" t="s">
        <v>535</v>
      </c>
      <c r="C46" s="1" t="s">
        <v>18</v>
      </c>
      <c r="D46" s="18" t="str">
        <f t="shared" si="1"/>
        <v>GEB_FREI</v>
      </c>
      <c r="E46" s="48"/>
      <c r="F46" s="1" t="s">
        <v>193</v>
      </c>
      <c r="G46" s="4" t="s">
        <v>231</v>
      </c>
      <c r="H46" s="20" t="str">
        <f t="shared" si="0"/>
        <v>VARIABLE LABELS GEB_FREI 'Gebäude- und Freifläche (Teil von Sied_Verk)'.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95" ht="12.75">
      <c r="A47" s="32" t="s">
        <v>517</v>
      </c>
      <c r="B47" s="32" t="s">
        <v>536</v>
      </c>
      <c r="C47" s="1" t="s">
        <v>19</v>
      </c>
      <c r="D47" s="18" t="str">
        <f t="shared" si="1"/>
        <v>WOHNEN</v>
      </c>
      <c r="E47" s="48"/>
      <c r="F47" s="1" t="s">
        <v>194</v>
      </c>
      <c r="G47" s="4" t="s">
        <v>231</v>
      </c>
      <c r="H47" s="20" t="str">
        <f t="shared" si="0"/>
        <v>VARIABLE LABELS WOHNEN 'Wohnen (Fläche) (Teil von Geb_Frei)'.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</row>
    <row r="48" spans="1:95" ht="12.75">
      <c r="A48" s="32" t="s">
        <v>517</v>
      </c>
      <c r="B48" s="32" t="s">
        <v>537</v>
      </c>
      <c r="C48" s="1" t="s">
        <v>20</v>
      </c>
      <c r="D48" s="18" t="str">
        <f t="shared" si="1"/>
        <v>GEWERBE</v>
      </c>
      <c r="E48" s="48"/>
      <c r="F48" s="1" t="s">
        <v>195</v>
      </c>
      <c r="G48" s="4" t="s">
        <v>231</v>
      </c>
      <c r="H48" s="20" t="str">
        <f t="shared" si="0"/>
        <v>VARIABLE LABELS GEWERBE 'Gewerbe, Industriefläche (Teil von Geb_Frei)'.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</row>
    <row r="49" spans="1:95" ht="12.75">
      <c r="A49" s="32" t="s">
        <v>517</v>
      </c>
      <c r="B49" s="32" t="s">
        <v>538</v>
      </c>
      <c r="C49" s="1" t="s">
        <v>21</v>
      </c>
      <c r="D49" s="18" t="str">
        <f t="shared" si="1"/>
        <v>BETRIEBS</v>
      </c>
      <c r="E49" s="48"/>
      <c r="F49" s="1" t="s">
        <v>196</v>
      </c>
      <c r="G49" s="4" t="s">
        <v>231</v>
      </c>
      <c r="H49" s="20" t="str">
        <f t="shared" si="0"/>
        <v>VARIABLE LABELS BETRIEBS 'Betriebsfläche ohne Abbauland (Teil von Sied_Verk)'.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12.75">
      <c r="A50" s="32" t="s">
        <v>517</v>
      </c>
      <c r="B50" s="32" t="s">
        <v>539</v>
      </c>
      <c r="C50" s="1" t="s">
        <v>22</v>
      </c>
      <c r="D50" s="18" t="str">
        <f t="shared" si="1"/>
        <v>ERHOLUNG</v>
      </c>
      <c r="E50" s="48"/>
      <c r="F50" s="1" t="s">
        <v>197</v>
      </c>
      <c r="G50" s="4" t="s">
        <v>231</v>
      </c>
      <c r="H50" s="20" t="str">
        <f t="shared" si="0"/>
        <v>VARIABLE LABELS ERHOLUNG 'Erholungsfläche (Teil von Sied_Verk)'.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</row>
    <row r="51" spans="1:95" ht="12.75">
      <c r="A51" s="32" t="s">
        <v>517</v>
      </c>
      <c r="B51" s="32" t="s">
        <v>540</v>
      </c>
      <c r="C51" s="1" t="s">
        <v>23</v>
      </c>
      <c r="D51" s="18" t="str">
        <f t="shared" si="1"/>
        <v>VERKEHR</v>
      </c>
      <c r="E51" s="48"/>
      <c r="F51" s="1" t="s">
        <v>198</v>
      </c>
      <c r="G51" s="4" t="s">
        <v>231</v>
      </c>
      <c r="H51" s="20" t="str">
        <f t="shared" si="0"/>
        <v>VARIABLE LABELS VERKEHR 'Verkehrsfläche (Teil von Sied_Verk)'.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</row>
    <row r="52" spans="1:95" ht="12.75">
      <c r="A52" s="32" t="s">
        <v>517</v>
      </c>
      <c r="B52" s="32" t="s">
        <v>541</v>
      </c>
      <c r="C52" s="1" t="s">
        <v>24</v>
      </c>
      <c r="D52" s="18" t="str">
        <f t="shared" si="1"/>
        <v>LANDWIRT</v>
      </c>
      <c r="E52" s="48"/>
      <c r="F52" s="1" t="s">
        <v>199</v>
      </c>
      <c r="G52" s="4" t="s">
        <v>231</v>
      </c>
      <c r="H52" s="20" t="str">
        <f t="shared" si="0"/>
        <v>VARIABLE LABELS LANDWIRT 'Landwirtschaftsfläche (Teil von Fläche)'.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</row>
    <row r="53" spans="1:95" ht="12.75">
      <c r="A53" s="32" t="s">
        <v>517</v>
      </c>
      <c r="B53" s="32" t="s">
        <v>542</v>
      </c>
      <c r="C53" s="1" t="s">
        <v>25</v>
      </c>
      <c r="D53" s="18" t="str">
        <f t="shared" si="1"/>
        <v>WALD</v>
      </c>
      <c r="E53" s="48"/>
      <c r="F53" s="1" t="s">
        <v>200</v>
      </c>
      <c r="G53" s="4" t="s">
        <v>231</v>
      </c>
      <c r="H53" s="20" t="str">
        <f t="shared" si="0"/>
        <v>VARIABLE LABELS WALD 'Waldfläche (Teil von Fläche)'.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</row>
    <row r="54" spans="1:95" ht="12.75">
      <c r="A54" s="32" t="s">
        <v>518</v>
      </c>
      <c r="B54" s="32" t="s">
        <v>517</v>
      </c>
      <c r="C54" s="1" t="s">
        <v>26</v>
      </c>
      <c r="D54" s="18" t="str">
        <f t="shared" si="1"/>
        <v>WASSERFL</v>
      </c>
      <c r="E54" s="48"/>
      <c r="F54" s="1" t="s">
        <v>201</v>
      </c>
      <c r="G54" s="4" t="s">
        <v>231</v>
      </c>
      <c r="H54" s="20" t="str">
        <f t="shared" si="0"/>
        <v>VARIABLE LABELS WASSERFL 'Wasserfläche (Teil von Fläche)'.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</row>
    <row r="55" spans="1:95" ht="12.75">
      <c r="A55" s="32" t="s">
        <v>518</v>
      </c>
      <c r="B55" s="32" t="s">
        <v>518</v>
      </c>
      <c r="C55" s="1" t="s">
        <v>27</v>
      </c>
      <c r="D55" s="18" t="str">
        <f t="shared" si="1"/>
        <v>BTW_GES</v>
      </c>
      <c r="E55" s="48"/>
      <c r="F55" s="1" t="s">
        <v>203</v>
      </c>
      <c r="G55" s="4" t="s">
        <v>232</v>
      </c>
      <c r="H55" s="20" t="str">
        <f t="shared" si="0"/>
        <v>VARIABLE LABELS BTW_GES 'Bundestagswahl (1998) Gesamt'.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</row>
    <row r="56" spans="1:95" ht="12.75">
      <c r="A56" s="32" t="s">
        <v>518</v>
      </c>
      <c r="B56" s="32" t="s">
        <v>519</v>
      </c>
      <c r="C56" s="1" t="s">
        <v>28</v>
      </c>
      <c r="D56" s="18" t="str">
        <f t="shared" si="1"/>
        <v>BTW_CDU</v>
      </c>
      <c r="E56" s="48" t="s">
        <v>598</v>
      </c>
      <c r="F56" s="1" t="s">
        <v>204</v>
      </c>
      <c r="G56" s="4" t="s">
        <v>232</v>
      </c>
      <c r="H56" s="20" t="str">
        <f t="shared" si="0"/>
        <v>VARIABLE LABELS BTW_CDU 'Bundestagswahl (1998) CDU (%)'.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ht="12.75">
      <c r="A57" s="32" t="s">
        <v>518</v>
      </c>
      <c r="B57" s="32" t="s">
        <v>520</v>
      </c>
      <c r="C57" s="1" t="s">
        <v>29</v>
      </c>
      <c r="D57" s="18" t="str">
        <f t="shared" si="1"/>
        <v>BTW_SPD</v>
      </c>
      <c r="E57" s="48"/>
      <c r="F57" s="1" t="s">
        <v>205</v>
      </c>
      <c r="G57" s="4" t="s">
        <v>232</v>
      </c>
      <c r="H57" s="20" t="str">
        <f t="shared" si="0"/>
        <v>VARIABLE LABELS BTW_SPD 'Bundestagswahl (1998) SPD (%)'.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</row>
    <row r="58" spans="1:95" ht="12.75">
      <c r="A58" s="32" t="s">
        <v>518</v>
      </c>
      <c r="B58" s="32" t="s">
        <v>521</v>
      </c>
      <c r="C58" s="1" t="s">
        <v>30</v>
      </c>
      <c r="D58" s="18" t="str">
        <f t="shared" si="1"/>
        <v>BTW_GRUE</v>
      </c>
      <c r="E58" s="48"/>
      <c r="F58" s="1" t="s">
        <v>206</v>
      </c>
      <c r="G58" s="4" t="s">
        <v>232</v>
      </c>
      <c r="H58" s="20" t="str">
        <f t="shared" si="0"/>
        <v>VARIABLE LABELS BTW_GRUE 'Bundestagswahl (1998) GRUEN (%)'.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</row>
    <row r="59" spans="1:95" ht="12.75">
      <c r="A59" s="32" t="s">
        <v>518</v>
      </c>
      <c r="B59" s="32" t="s">
        <v>522</v>
      </c>
      <c r="C59" s="1" t="s">
        <v>31</v>
      </c>
      <c r="D59" s="18" t="str">
        <f t="shared" si="1"/>
        <v>BTW_FPD</v>
      </c>
      <c r="E59" s="48" t="s">
        <v>598</v>
      </c>
      <c r="F59" s="1" t="s">
        <v>207</v>
      </c>
      <c r="G59" s="4" t="s">
        <v>232</v>
      </c>
      <c r="H59" s="20" t="str">
        <f t="shared" si="0"/>
        <v>VARIABLE LABELS BTW_FPD 'Bundestagswahl (1998) FPD (%)'.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</row>
    <row r="60" spans="1:95" ht="12.75">
      <c r="A60" s="32" t="s">
        <v>518</v>
      </c>
      <c r="B60" s="32" t="s">
        <v>523</v>
      </c>
      <c r="C60" s="1" t="s">
        <v>32</v>
      </c>
      <c r="D60" s="18" t="str">
        <f t="shared" si="1"/>
        <v>BTW_PDS</v>
      </c>
      <c r="E60" s="48"/>
      <c r="F60" s="1" t="s">
        <v>208</v>
      </c>
      <c r="G60" s="4" t="s">
        <v>232</v>
      </c>
      <c r="H60" s="20" t="str">
        <f t="shared" si="0"/>
        <v>VARIABLE LABELS BTW_PDS 'Bundestagswahl (1998) PDS (%)'.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</row>
    <row r="61" spans="1:95" ht="12.75">
      <c r="A61" s="32" t="s">
        <v>518</v>
      </c>
      <c r="B61" s="32" t="s">
        <v>524</v>
      </c>
      <c r="C61" s="1" t="s">
        <v>202</v>
      </c>
      <c r="D61" s="18" t="str">
        <f t="shared" si="1"/>
        <v>BTW_sons</v>
      </c>
      <c r="E61" s="48"/>
      <c r="F61" s="1" t="s">
        <v>209</v>
      </c>
      <c r="G61" s="4" t="s">
        <v>232</v>
      </c>
      <c r="H61" s="20" t="str">
        <f t="shared" si="0"/>
        <v>VARIABLE LABELS BTW_sons 'Bundestagswahl (1998) Sonstige (%)'.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</row>
    <row r="62" spans="1:95" ht="12.75">
      <c r="A62" s="32" t="s">
        <v>518</v>
      </c>
      <c r="B62" s="32" t="s">
        <v>525</v>
      </c>
      <c r="C62" s="1" t="s">
        <v>210</v>
      </c>
      <c r="D62" s="18" t="str">
        <f t="shared" si="1"/>
        <v>HBW_Ges</v>
      </c>
      <c r="E62" s="48"/>
      <c r="F62" s="1" t="s">
        <v>211</v>
      </c>
      <c r="G62" s="4" t="s">
        <v>233</v>
      </c>
      <c r="H62" s="20" t="str">
        <f t="shared" si="0"/>
        <v>VARIABLE LABELS HBW_Ges 'Bürgerschaftswahl Bremen (1998) Gesamt'.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</row>
    <row r="63" spans="1:95" ht="12.75">
      <c r="A63" s="32" t="s">
        <v>518</v>
      </c>
      <c r="B63" s="32" t="s">
        <v>526</v>
      </c>
      <c r="C63" s="1" t="s">
        <v>33</v>
      </c>
      <c r="D63" s="18" t="str">
        <f t="shared" si="1"/>
        <v>HBW_CDU</v>
      </c>
      <c r="E63" s="48"/>
      <c r="F63" s="1" t="s">
        <v>212</v>
      </c>
      <c r="G63" s="4" t="s">
        <v>233</v>
      </c>
      <c r="H63" s="20" t="str">
        <f t="shared" si="0"/>
        <v>VARIABLE LABELS HBW_CDU 'Bürgerschaftswahl Bremen (1998) CDU (%)'.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</row>
    <row r="64" spans="1:95" ht="12.75">
      <c r="A64" s="32" t="s">
        <v>518</v>
      </c>
      <c r="B64" s="32" t="s">
        <v>527</v>
      </c>
      <c r="C64" s="1" t="s">
        <v>34</v>
      </c>
      <c r="D64" s="18" t="str">
        <f t="shared" si="1"/>
        <v>HBW_SPD</v>
      </c>
      <c r="E64" s="48"/>
      <c r="F64" s="1" t="s">
        <v>213</v>
      </c>
      <c r="G64" s="4" t="s">
        <v>233</v>
      </c>
      <c r="H64" s="20" t="str">
        <f t="shared" si="0"/>
        <v>VARIABLE LABELS HBW_SPD 'Bürgerschaftswahl Bremen (1998) SPD (%)'.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</row>
    <row r="65" spans="1:95" ht="12.75">
      <c r="A65" s="32" t="s">
        <v>518</v>
      </c>
      <c r="B65" s="32" t="s">
        <v>528</v>
      </c>
      <c r="C65" s="1" t="s">
        <v>35</v>
      </c>
      <c r="D65" s="18" t="str">
        <f t="shared" si="1"/>
        <v>HBW_GRUE</v>
      </c>
      <c r="E65" s="48"/>
      <c r="F65" s="1" t="s">
        <v>214</v>
      </c>
      <c r="G65" s="4" t="s">
        <v>233</v>
      </c>
      <c r="H65" s="20" t="str">
        <f t="shared" si="0"/>
        <v>VARIABLE LABELS HBW_GRUE 'Bürgerschaftswahl Bremen (1998) GRUEN (%)'.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</row>
    <row r="66" spans="1:95" ht="12.75">
      <c r="A66" s="32" t="s">
        <v>518</v>
      </c>
      <c r="B66" s="32" t="s">
        <v>529</v>
      </c>
      <c r="C66" s="1" t="s">
        <v>36</v>
      </c>
      <c r="D66" s="18" t="str">
        <f t="shared" si="1"/>
        <v>HWB_FPD</v>
      </c>
      <c r="E66" s="48"/>
      <c r="F66" s="1" t="s">
        <v>215</v>
      </c>
      <c r="G66" s="4" t="s">
        <v>233</v>
      </c>
      <c r="H66" s="20" t="str">
        <f t="shared" si="0"/>
        <v>VARIABLE LABELS HWB_FPD 'Bürgerschaftswahl Bremen (1998) FPD (%)'.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</row>
    <row r="67" spans="1:95" ht="12.75">
      <c r="A67" s="32" t="s">
        <v>518</v>
      </c>
      <c r="B67" s="32" t="s">
        <v>530</v>
      </c>
      <c r="C67" s="1" t="s">
        <v>37</v>
      </c>
      <c r="D67" s="18" t="str">
        <f t="shared" si="1"/>
        <v>HBW_PDS</v>
      </c>
      <c r="E67" s="48"/>
      <c r="F67" s="1" t="s">
        <v>216</v>
      </c>
      <c r="G67" s="4" t="s">
        <v>233</v>
      </c>
      <c r="H67" s="20" t="str">
        <f t="shared" si="0"/>
        <v>VARIABLE LABELS HBW_PDS 'Bürgerschaftswahl Bremen (1998) PDS (%)'.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</row>
    <row r="68" spans="1:95" ht="12.75">
      <c r="A68" s="32" t="s">
        <v>518</v>
      </c>
      <c r="B68" s="32" t="s">
        <v>531</v>
      </c>
      <c r="C68" s="1" t="s">
        <v>38</v>
      </c>
      <c r="D68" s="18" t="str">
        <f t="shared" si="1"/>
        <v>HBW_SONS</v>
      </c>
      <c r="E68" s="48"/>
      <c r="F68" s="1" t="s">
        <v>217</v>
      </c>
      <c r="G68" s="4" t="s">
        <v>233</v>
      </c>
      <c r="H68" s="20" t="str">
        <f aca="true" t="shared" si="2" ref="H68:H157">CONCATENATE("VARIABLE LABELS ",D68," '",F68,"'.")</f>
        <v>VARIABLE LABELS HBW_SONS 'Bürgerschaftswahl Bremen (1998) Sonstige (%)'.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</row>
    <row r="69" spans="1:95" ht="12.75">
      <c r="A69" s="32" t="s">
        <v>518</v>
      </c>
      <c r="B69" s="32" t="s">
        <v>532</v>
      </c>
      <c r="C69" s="1" t="s">
        <v>39</v>
      </c>
      <c r="D69" s="18" t="str">
        <f t="shared" si="1"/>
        <v>EZH__ARB</v>
      </c>
      <c r="E69" s="48"/>
      <c r="F69" s="1" t="s">
        <v>218</v>
      </c>
      <c r="G69" s="4" t="s">
        <v>227</v>
      </c>
      <c r="H69" s="20" t="str">
        <f t="shared" si="2"/>
        <v>VARIABLE LABELS EZH__ARB 'Betriebe im Einzelhandel - Arbeitsstätten'.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</row>
    <row r="70" spans="1:95" ht="12.75">
      <c r="A70" s="32" t="s">
        <v>518</v>
      </c>
      <c r="B70" s="32" t="s">
        <v>533</v>
      </c>
      <c r="C70" s="1" t="s">
        <v>40</v>
      </c>
      <c r="D70" s="18" t="str">
        <f t="shared" si="1"/>
        <v>EZH__BES</v>
      </c>
      <c r="E70" s="48"/>
      <c r="F70" s="1" t="s">
        <v>219</v>
      </c>
      <c r="G70" s="4" t="s">
        <v>227</v>
      </c>
      <c r="H70" s="20" t="str">
        <f t="shared" si="2"/>
        <v>VARIABLE LABELS EZH__BES 'Betriebe im Einzelhandel - Beschäftigte'.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</row>
    <row r="71" spans="1:95" ht="12.75">
      <c r="A71" s="32" t="s">
        <v>518</v>
      </c>
      <c r="B71" s="32" t="s">
        <v>534</v>
      </c>
      <c r="C71" s="1" t="s">
        <v>41</v>
      </c>
      <c r="D71" s="18" t="str">
        <f t="shared" si="1"/>
        <v>EZH__UMS</v>
      </c>
      <c r="E71" s="48"/>
      <c r="F71" s="1" t="s">
        <v>220</v>
      </c>
      <c r="G71" s="4" t="s">
        <v>227</v>
      </c>
      <c r="H71" s="20" t="str">
        <f t="shared" si="2"/>
        <v>VARIABLE LABELS EZH__UMS 'Betriebe im Einzelhandel - Umsatz einschl. Umsatzsteuer im Vorjahr in 1000 DM'.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</row>
    <row r="72" spans="1:95" ht="12.75">
      <c r="A72" s="32" t="s">
        <v>518</v>
      </c>
      <c r="B72" s="32" t="s">
        <v>535</v>
      </c>
      <c r="C72" s="1" t="s">
        <v>42</v>
      </c>
      <c r="D72" s="18" t="str">
        <f t="shared" si="1"/>
        <v>EZH__GFL</v>
      </c>
      <c r="E72" s="48"/>
      <c r="F72" s="1" t="s">
        <v>221</v>
      </c>
      <c r="G72" s="4" t="s">
        <v>227</v>
      </c>
      <c r="H72" s="20" t="str">
        <f t="shared" si="2"/>
        <v>VARIABLE LABELS EZH__GFL 'Betriebe im Einzelhandel - Geschäftsfläche in m²'.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</row>
    <row r="73" spans="1:95" ht="12.75">
      <c r="A73" s="32" t="s">
        <v>518</v>
      </c>
      <c r="B73" s="32" t="s">
        <v>536</v>
      </c>
      <c r="C73" s="1" t="s">
        <v>43</v>
      </c>
      <c r="D73" s="18" t="str">
        <f t="shared" si="1"/>
        <v>EZH__VFL</v>
      </c>
      <c r="E73" s="48"/>
      <c r="F73" s="1" t="s">
        <v>222</v>
      </c>
      <c r="G73" s="4" t="s">
        <v>227</v>
      </c>
      <c r="H73" s="20" t="str">
        <f t="shared" si="2"/>
        <v>VARIABLE LABELS EZH__VFL 'Betriebe im Einzelhandel - Verkaufsfläche in m²'.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</row>
    <row r="74" spans="1:95" ht="12.75">
      <c r="A74" s="32" t="s">
        <v>518</v>
      </c>
      <c r="B74" s="32" t="s">
        <v>537</v>
      </c>
      <c r="C74" s="1" t="s">
        <v>44</v>
      </c>
      <c r="D74" s="18" t="str">
        <f t="shared" si="1"/>
        <v>VBG__BET</v>
      </c>
      <c r="E74" s="48"/>
      <c r="F74" s="1" t="s">
        <v>223</v>
      </c>
      <c r="G74" s="4" t="s">
        <v>226</v>
      </c>
      <c r="H74" s="20" t="str">
        <f t="shared" si="2"/>
        <v>VARIABLE LABELS VBG__BET 'Verarbeitendes Gewerbe sowie Bergbau und Gewinnung von Steinen und Erden - Betriebe'.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</row>
    <row r="75" spans="1:95" ht="12.75">
      <c r="A75" s="32" t="s">
        <v>518</v>
      </c>
      <c r="B75" s="32" t="s">
        <v>538</v>
      </c>
      <c r="C75" s="1" t="s">
        <v>45</v>
      </c>
      <c r="D75" s="18" t="str">
        <f t="shared" si="1"/>
        <v>VBG__BES</v>
      </c>
      <c r="E75" s="48"/>
      <c r="F75" s="1" t="s">
        <v>224</v>
      </c>
      <c r="G75" s="4" t="s">
        <v>226</v>
      </c>
      <c r="H75" s="20" t="str">
        <f t="shared" si="2"/>
        <v>VARIABLE LABELS VBG__BES 'Verarbeitendes Gewerbe sowie Bergbau und Gewinnung von Steinen und Erden - Beschäftigte'.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</row>
    <row r="76" spans="1:95" ht="12.75">
      <c r="A76" s="32" t="s">
        <v>518</v>
      </c>
      <c r="B76" s="32" t="s">
        <v>539</v>
      </c>
      <c r="C76" s="1" t="s">
        <v>46</v>
      </c>
      <c r="D76" s="18" t="str">
        <f t="shared" si="1"/>
        <v>SV__GES</v>
      </c>
      <c r="E76" s="48"/>
      <c r="F76" s="1" t="s">
        <v>561</v>
      </c>
      <c r="G76" s="4" t="s">
        <v>234</v>
      </c>
      <c r="H76" s="20" t="str">
        <f t="shared" si="2"/>
        <v>VARIABLE LABELS SV__GES 'SV-Beschäftigte am Wohnort - gesamt'.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</row>
    <row r="77" spans="1:95" ht="12.75">
      <c r="A77" s="32" t="s">
        <v>518</v>
      </c>
      <c r="B77" s="32" t="s">
        <v>540</v>
      </c>
      <c r="C77" s="1" t="s">
        <v>47</v>
      </c>
      <c r="D77" s="18" t="str">
        <f t="shared" si="1"/>
        <v>SV_MAENN</v>
      </c>
      <c r="E77" s="48"/>
      <c r="F77" s="1" t="s">
        <v>555</v>
      </c>
      <c r="G77" s="4" t="s">
        <v>234</v>
      </c>
      <c r="H77" s="20" t="str">
        <f t="shared" si="2"/>
        <v>VARIABLE LABELS SV_MAENN 'SV-Beschäftigte am Wohnort - männlich'.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</row>
    <row r="78" spans="1:95" ht="12.75">
      <c r="A78" s="32" t="s">
        <v>518</v>
      </c>
      <c r="B78" s="32" t="s">
        <v>541</v>
      </c>
      <c r="C78" s="1" t="s">
        <v>48</v>
      </c>
      <c r="D78" s="18" t="str">
        <f t="shared" si="1"/>
        <v>SV_WEIBL</v>
      </c>
      <c r="E78" s="48"/>
      <c r="F78" s="1" t="s">
        <v>556</v>
      </c>
      <c r="G78" s="4" t="s">
        <v>234</v>
      </c>
      <c r="H78" s="20" t="str">
        <f t="shared" si="2"/>
        <v>VARIABLE LABELS SV_WEIBL 'SV-Beschäftigte am Wohnort - weiblich'.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</row>
    <row r="79" spans="1:95" ht="12.75">
      <c r="A79" s="32" t="s">
        <v>518</v>
      </c>
      <c r="B79" s="32" t="s">
        <v>542</v>
      </c>
      <c r="C79" s="1" t="s">
        <v>49</v>
      </c>
      <c r="D79" s="18" t="str">
        <f t="shared" si="1"/>
        <v>SV_DEUT</v>
      </c>
      <c r="E79" s="48"/>
      <c r="F79" s="1" t="s">
        <v>557</v>
      </c>
      <c r="G79" s="4" t="s">
        <v>234</v>
      </c>
      <c r="H79" s="20" t="str">
        <f t="shared" si="2"/>
        <v>VARIABLE LABELS SV_DEUT 'SV-Beschäftigte am Wohnort- deutsch'.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</row>
    <row r="80" spans="1:95" ht="12.75">
      <c r="A80" s="32" t="s">
        <v>519</v>
      </c>
      <c r="B80" s="32" t="s">
        <v>517</v>
      </c>
      <c r="C80" s="1" t="s">
        <v>50</v>
      </c>
      <c r="D80" s="18" t="str">
        <f t="shared" si="1"/>
        <v>SV_AUSL</v>
      </c>
      <c r="E80" s="48"/>
      <c r="F80" s="1" t="s">
        <v>558</v>
      </c>
      <c r="G80" s="4" t="s">
        <v>234</v>
      </c>
      <c r="H80" s="20" t="str">
        <f t="shared" si="2"/>
        <v>VARIABLE LABELS SV_AUSL 'SV-Beschäftigte am Wohnort - ausländisch'.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</row>
    <row r="81" spans="1:95" ht="12.75">
      <c r="A81" s="32" t="s">
        <v>519</v>
      </c>
      <c r="B81" s="32" t="s">
        <v>518</v>
      </c>
      <c r="C81" s="1" t="s">
        <v>51</v>
      </c>
      <c r="D81" s="18" t="str">
        <f t="shared" si="1"/>
        <v>SV_ARBEI</v>
      </c>
      <c r="E81" s="48"/>
      <c r="F81" s="1" t="s">
        <v>559</v>
      </c>
      <c r="G81" s="4" t="s">
        <v>234</v>
      </c>
      <c r="H81" s="20" t="str">
        <f t="shared" si="2"/>
        <v>VARIABLE LABELS SV_ARBEI 'SV-Beschäftigte am Wohnort - Arbeiter(innen)'.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</row>
    <row r="82" spans="1:95" ht="12.75">
      <c r="A82" s="32" t="s">
        <v>519</v>
      </c>
      <c r="B82" s="32" t="s">
        <v>519</v>
      </c>
      <c r="C82" s="1" t="s">
        <v>52</v>
      </c>
      <c r="D82" s="18" t="str">
        <f t="shared" si="1"/>
        <v>SV_ANGES</v>
      </c>
      <c r="E82" s="48"/>
      <c r="F82" s="1" t="s">
        <v>560</v>
      </c>
      <c r="G82" s="4" t="s">
        <v>234</v>
      </c>
      <c r="H82" s="20" t="str">
        <f t="shared" si="2"/>
        <v>VARIABLE LABELS SV_ANGES 'SV-Beschäftigte am Wohnort (Angestellte)'.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</row>
    <row r="83" spans="1:95" ht="12.75">
      <c r="A83" s="32" t="s">
        <v>519</v>
      </c>
      <c r="B83" s="32" t="s">
        <v>520</v>
      </c>
      <c r="C83" s="40" t="s">
        <v>543</v>
      </c>
      <c r="D83" s="43" t="str">
        <f t="shared" si="1"/>
        <v>ErwTät87</v>
      </c>
      <c r="E83" s="49"/>
      <c r="F83" s="43" t="s">
        <v>549</v>
      </c>
      <c r="G83" s="44">
        <v>1987</v>
      </c>
      <c r="H83" s="20" t="str">
        <f t="shared" si="2"/>
        <v>VARIABLE LABELS ErwTät87 'Erwerbstätige VZ 1987'.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</row>
    <row r="84" spans="1:95" ht="12.75">
      <c r="A84" s="32" t="s">
        <v>519</v>
      </c>
      <c r="B84" s="32" t="s">
        <v>521</v>
      </c>
      <c r="C84" s="40" t="s">
        <v>544</v>
      </c>
      <c r="D84" s="43" t="str">
        <f t="shared" si="1"/>
        <v>Selbst87</v>
      </c>
      <c r="E84" s="49"/>
      <c r="F84" s="43" t="s">
        <v>550</v>
      </c>
      <c r="G84" s="44">
        <v>1987</v>
      </c>
      <c r="H84" s="20" t="str">
        <f t="shared" si="2"/>
        <v>VARIABLE LABELS Selbst87 'Selbstständige VZ 1987'.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</row>
    <row r="85" spans="1:95" ht="12.75">
      <c r="A85" s="32" t="s">
        <v>519</v>
      </c>
      <c r="B85" s="32" t="s">
        <v>522</v>
      </c>
      <c r="C85" s="40" t="s">
        <v>545</v>
      </c>
      <c r="D85" s="43" t="str">
        <f t="shared" si="1"/>
        <v>Beamte87</v>
      </c>
      <c r="E85" s="49"/>
      <c r="F85" s="43" t="s">
        <v>551</v>
      </c>
      <c r="G85" s="44">
        <v>1987</v>
      </c>
      <c r="H85" s="20" t="str">
        <f t="shared" si="2"/>
        <v>VARIABLE LABELS Beamte87 'Beamte u.a. VZ 1987'.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</row>
    <row r="86" spans="1:95" ht="12.75">
      <c r="A86" s="32" t="s">
        <v>519</v>
      </c>
      <c r="B86" s="32" t="s">
        <v>523</v>
      </c>
      <c r="C86" s="40" t="s">
        <v>546</v>
      </c>
      <c r="D86" s="43" t="str">
        <f t="shared" si="1"/>
        <v>Angest87</v>
      </c>
      <c r="E86" s="49"/>
      <c r="F86" s="43" t="s">
        <v>552</v>
      </c>
      <c r="G86" s="44">
        <v>1987</v>
      </c>
      <c r="H86" s="20" t="str">
        <f t="shared" si="2"/>
        <v>VARIABLE LABELS Angest87 'Angestellte VZ 1987'.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ht="12.75">
      <c r="A87" s="32" t="s">
        <v>519</v>
      </c>
      <c r="B87" s="32" t="s">
        <v>524</v>
      </c>
      <c r="C87" s="40" t="s">
        <v>547</v>
      </c>
      <c r="D87" s="43" t="str">
        <f t="shared" si="1"/>
        <v>Arbeiter</v>
      </c>
      <c r="E87" s="49"/>
      <c r="F87" s="43" t="s">
        <v>553</v>
      </c>
      <c r="G87" s="44">
        <v>1987</v>
      </c>
      <c r="H87" s="20" t="str">
        <f t="shared" si="2"/>
        <v>VARIABLE LABELS Arbeiter 'Arbeiter VZ 1987'.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ht="12.75">
      <c r="A88" s="32" t="s">
        <v>519</v>
      </c>
      <c r="B88" s="32" t="s">
        <v>525</v>
      </c>
      <c r="C88" s="41" t="s">
        <v>548</v>
      </c>
      <c r="D88" s="43" t="str">
        <f t="shared" si="1"/>
        <v>Sel_Q87</v>
      </c>
      <c r="E88" s="49" t="s">
        <v>540</v>
      </c>
      <c r="F88" s="43" t="s">
        <v>554</v>
      </c>
      <c r="G88" s="44">
        <v>1987</v>
      </c>
      <c r="H88" s="20" t="str">
        <f t="shared" si="2"/>
        <v>VARIABLE LABELS Sel_Q87 'Selbstständigenquote nach VZ 87'.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ht="15.75">
      <c r="A89" s="32" t="s">
        <v>519</v>
      </c>
      <c r="B89" s="32" t="s">
        <v>526</v>
      </c>
      <c r="C89" s="41" t="s">
        <v>562</v>
      </c>
      <c r="D89" s="43" t="str">
        <f t="shared" si="1"/>
        <v>BST</v>
      </c>
      <c r="E89" s="49"/>
      <c r="F89" s="45" t="s">
        <v>582</v>
      </c>
      <c r="G89" s="44">
        <v>1987</v>
      </c>
      <c r="H89" s="20" t="str">
        <f t="shared" si="2"/>
        <v>VARIABLE LABELS BST '??? BST gehört zu ErwTätigkeit ???  VZ 87'.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ht="12.75">
      <c r="A90" s="32" t="s">
        <v>519</v>
      </c>
      <c r="B90" s="32" t="s">
        <v>527</v>
      </c>
      <c r="C90" s="40" t="s">
        <v>563</v>
      </c>
      <c r="D90" s="43" t="str">
        <f t="shared" si="1"/>
        <v>ErwTä_87</v>
      </c>
      <c r="E90" s="49" t="s">
        <v>599</v>
      </c>
      <c r="F90" s="43" t="s">
        <v>583</v>
      </c>
      <c r="G90" s="44">
        <v>1987</v>
      </c>
      <c r="H90" s="20" t="str">
        <f t="shared" si="2"/>
        <v>VARIABLE LABELS ErwTä_87 'Erwerbstätigkeit VZ 87'.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ht="12.75">
      <c r="A91" s="32" t="s">
        <v>519</v>
      </c>
      <c r="B91" s="32" t="s">
        <v>528</v>
      </c>
      <c r="C91" s="41" t="s">
        <v>564</v>
      </c>
      <c r="D91" s="43" t="str">
        <f t="shared" si="1"/>
        <v>AloGel87</v>
      </c>
      <c r="E91" s="49" t="s">
        <v>599</v>
      </c>
      <c r="F91" s="43" t="s">
        <v>584</v>
      </c>
      <c r="G91" s="44">
        <v>1987</v>
      </c>
      <c r="H91" s="20" t="str">
        <f t="shared" si="2"/>
        <v>VARIABLE LABELS AloGel87 'Arbeitslosengeld/-hilfe VZ 87'.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ht="12.75">
      <c r="A92" s="32" t="s">
        <v>519</v>
      </c>
      <c r="B92" s="32" t="s">
        <v>529</v>
      </c>
      <c r="C92" s="41" t="s">
        <v>565</v>
      </c>
      <c r="D92" s="43" t="str">
        <f t="shared" si="1"/>
        <v>Rente87</v>
      </c>
      <c r="E92" s="49" t="s">
        <v>599</v>
      </c>
      <c r="F92" s="43" t="s">
        <v>585</v>
      </c>
      <c r="G92" s="44">
        <v>1987</v>
      </c>
      <c r="H92" s="20" t="str">
        <f t="shared" si="2"/>
        <v>VARIABLE LABELS Rente87 'Rente, Pension VZ 87'.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</row>
    <row r="93" spans="1:95" ht="12.75">
      <c r="A93" s="32" t="s">
        <v>519</v>
      </c>
      <c r="B93" s="32" t="s">
        <v>530</v>
      </c>
      <c r="C93" s="41" t="s">
        <v>566</v>
      </c>
      <c r="D93" s="43" t="str">
        <f t="shared" si="1"/>
        <v>Vermög87</v>
      </c>
      <c r="E93" s="49" t="s">
        <v>599</v>
      </c>
      <c r="F93" s="43" t="s">
        <v>586</v>
      </c>
      <c r="G93" s="44">
        <v>1987</v>
      </c>
      <c r="H93" s="20" t="str">
        <f t="shared" si="2"/>
        <v>VARIABLE LABELS Vermög87 'eigenes Vermögen usw. VZ 87'.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</row>
    <row r="94" spans="1:95" ht="12.75">
      <c r="A94" s="32" t="s">
        <v>519</v>
      </c>
      <c r="B94" s="32" t="s">
        <v>531</v>
      </c>
      <c r="C94" s="41" t="s">
        <v>567</v>
      </c>
      <c r="D94" s="43" t="str">
        <f t="shared" si="1"/>
        <v>Zuwend87</v>
      </c>
      <c r="E94" s="49" t="s">
        <v>599</v>
      </c>
      <c r="F94" s="43" t="s">
        <v>587</v>
      </c>
      <c r="G94" s="44">
        <v>1987</v>
      </c>
      <c r="H94" s="20" t="str">
        <f t="shared" si="2"/>
        <v>VARIABLE LABELS Zuwend87 'Zuwendungen usw. VZ 87'.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</row>
    <row r="95" spans="1:95" ht="12.75">
      <c r="A95" s="32" t="s">
        <v>519</v>
      </c>
      <c r="B95" s="32" t="s">
        <v>532</v>
      </c>
      <c r="C95" s="41" t="s">
        <v>568</v>
      </c>
      <c r="D95" s="43" t="str">
        <f t="shared" si="1"/>
        <v>Unters87</v>
      </c>
      <c r="E95" s="49" t="s">
        <v>599</v>
      </c>
      <c r="F95" s="43" t="s">
        <v>588</v>
      </c>
      <c r="G95" s="44">
        <v>1987</v>
      </c>
      <c r="H95" s="20" t="str">
        <f t="shared" si="2"/>
        <v>VARIABLE LABELS Unters87 'sonstige Unterstützungen VZ 87'.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</row>
    <row r="96" spans="1:95" ht="12.75">
      <c r="A96" s="32" t="s">
        <v>519</v>
      </c>
      <c r="B96" s="32" t="s">
        <v>533</v>
      </c>
      <c r="C96" s="41" t="s">
        <v>569</v>
      </c>
      <c r="D96" s="43" t="str">
        <f t="shared" si="1"/>
        <v>ArbStä87</v>
      </c>
      <c r="E96" s="49"/>
      <c r="F96" s="43" t="s">
        <v>589</v>
      </c>
      <c r="G96" s="44">
        <v>1987</v>
      </c>
      <c r="H96" s="20" t="str">
        <f t="shared" si="2"/>
        <v>VARIABLE LABELS ArbStä87 'Arbeitsstätten VZ 87'.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</row>
    <row r="97" spans="1:95" ht="12.75">
      <c r="A97" s="32" t="s">
        <v>519</v>
      </c>
      <c r="B97" s="32" t="s">
        <v>534</v>
      </c>
      <c r="C97" s="41" t="s">
        <v>570</v>
      </c>
      <c r="D97" s="43" t="str">
        <f t="shared" si="1"/>
        <v>ASProd87</v>
      </c>
      <c r="E97" s="49"/>
      <c r="F97" s="43" t="s">
        <v>604</v>
      </c>
      <c r="G97" s="44">
        <v>1987</v>
      </c>
      <c r="H97" s="20" t="str">
        <f t="shared" si="2"/>
        <v>VARIABLE LABELS ASProd87 'Arbeitsstätten Produzierende Bereiche VZ 87'.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</row>
    <row r="98" spans="1:95" ht="12.75">
      <c r="A98" s="32" t="s">
        <v>519</v>
      </c>
      <c r="B98" s="32" t="s">
        <v>535</v>
      </c>
      <c r="C98" s="41" t="s">
        <v>571</v>
      </c>
      <c r="D98" s="43" t="str">
        <f t="shared" si="1"/>
        <v>ASHand87</v>
      </c>
      <c r="E98" s="49"/>
      <c r="F98" s="43" t="s">
        <v>605</v>
      </c>
      <c r="G98" s="44">
        <v>1987</v>
      </c>
      <c r="H98" s="20" t="str">
        <f t="shared" si="2"/>
        <v>VARIABLE LABELS ASHand87 'Arbeitsstätten Handel und Verkehr VZ 87'.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</row>
    <row r="99" spans="1:95" ht="12.75">
      <c r="A99" s="32" t="s">
        <v>519</v>
      </c>
      <c r="B99" s="32" t="s">
        <v>536</v>
      </c>
      <c r="C99" s="41" t="s">
        <v>572</v>
      </c>
      <c r="D99" s="43" t="str">
        <f t="shared" si="1"/>
        <v>ASDL87</v>
      </c>
      <c r="E99" s="49"/>
      <c r="F99" s="43" t="s">
        <v>606</v>
      </c>
      <c r="G99" s="44">
        <v>1987</v>
      </c>
      <c r="H99" s="20" t="str">
        <f t="shared" si="2"/>
        <v>VARIABLE LABELS ASDL87 'Arbeitsstätten Dienstleistungen VZ 87'.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</row>
    <row r="100" spans="1:95" ht="12.75">
      <c r="A100" s="32" t="s">
        <v>519</v>
      </c>
      <c r="B100" s="32" t="s">
        <v>537</v>
      </c>
      <c r="C100" s="41" t="s">
        <v>573</v>
      </c>
      <c r="D100" s="43" t="str">
        <f t="shared" si="1"/>
        <v>ASStaa87</v>
      </c>
      <c r="E100" s="49"/>
      <c r="F100" s="43" t="s">
        <v>607</v>
      </c>
      <c r="G100" s="44">
        <v>1987</v>
      </c>
      <c r="H100" s="20" t="str">
        <f t="shared" si="2"/>
        <v>VARIABLE LABELS ASStaa87 'Arbeitsstätten Staat, priv. Haushalte usw. VZ 87'.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</row>
    <row r="101" spans="1:95" ht="12.75">
      <c r="A101" s="32" t="s">
        <v>519</v>
      </c>
      <c r="B101" s="32" t="s">
        <v>538</v>
      </c>
      <c r="C101" s="40" t="s">
        <v>574</v>
      </c>
      <c r="D101" s="43" t="str">
        <f t="shared" si="1"/>
        <v>Besch87</v>
      </c>
      <c r="E101" s="49"/>
      <c r="F101" s="43" t="s">
        <v>590</v>
      </c>
      <c r="G101" s="44">
        <v>1987</v>
      </c>
      <c r="H101" s="20" t="str">
        <f t="shared" si="2"/>
        <v>VARIABLE LABELS Besch87 'Beschäftigte am ARBEITSort VZ 87'.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</row>
    <row r="102" spans="1:95" ht="12.75">
      <c r="A102" s="32" t="s">
        <v>519</v>
      </c>
      <c r="B102" s="32" t="s">
        <v>539</v>
      </c>
      <c r="C102" s="41" t="s">
        <v>575</v>
      </c>
      <c r="D102" s="43" t="str">
        <f t="shared" si="1"/>
        <v>B_Prod87</v>
      </c>
      <c r="E102" s="46" t="s">
        <v>540</v>
      </c>
      <c r="F102" s="43" t="s">
        <v>600</v>
      </c>
      <c r="G102" s="44">
        <v>1987</v>
      </c>
      <c r="H102" s="20" t="str">
        <f t="shared" si="2"/>
        <v>VARIABLE LABELS B_Prod87 'Beschäftigte Produzierende Bereiche VZ 87'.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</row>
    <row r="103" spans="1:95" ht="12.75">
      <c r="A103" s="32" t="s">
        <v>519</v>
      </c>
      <c r="B103" s="32" t="s">
        <v>540</v>
      </c>
      <c r="C103" s="41" t="s">
        <v>576</v>
      </c>
      <c r="D103" s="43" t="str">
        <f t="shared" si="1"/>
        <v>B_Hand87</v>
      </c>
      <c r="E103" s="46" t="s">
        <v>540</v>
      </c>
      <c r="F103" s="43" t="s">
        <v>601</v>
      </c>
      <c r="G103" s="44">
        <v>1987</v>
      </c>
      <c r="H103" s="20" t="str">
        <f t="shared" si="2"/>
        <v>VARIABLE LABELS B_Hand87 'Beschäftigte Handel und Verkehr VZ 87'.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</row>
    <row r="104" spans="1:95" ht="12.75">
      <c r="A104" s="32" t="s">
        <v>519</v>
      </c>
      <c r="B104" s="32" t="s">
        <v>541</v>
      </c>
      <c r="C104" s="41" t="s">
        <v>577</v>
      </c>
      <c r="D104" s="43" t="str">
        <f t="shared" si="1"/>
        <v>B_DL87</v>
      </c>
      <c r="E104" s="46" t="s">
        <v>540</v>
      </c>
      <c r="F104" s="43" t="s">
        <v>602</v>
      </c>
      <c r="G104" s="44">
        <v>1987</v>
      </c>
      <c r="H104" s="20" t="str">
        <f t="shared" si="2"/>
        <v>VARIABLE LABELS B_DL87 'Beschäftigte Dienstleistungen VZ 87'.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</row>
    <row r="105" spans="1:95" ht="12.75">
      <c r="A105" s="32" t="s">
        <v>519</v>
      </c>
      <c r="B105" s="32" t="s">
        <v>542</v>
      </c>
      <c r="C105" s="41" t="s">
        <v>578</v>
      </c>
      <c r="D105" s="43" t="str">
        <f t="shared" si="1"/>
        <v>B_Staa87</v>
      </c>
      <c r="E105" s="46" t="s">
        <v>540</v>
      </c>
      <c r="F105" s="43" t="s">
        <v>603</v>
      </c>
      <c r="G105" s="44">
        <v>1987</v>
      </c>
      <c r="H105" s="20" t="str">
        <f t="shared" si="2"/>
        <v>VARIABLE LABELS B_Staa87 'Beschäftigte Staat, priv. Haushalte usw. VZ 87'.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</row>
    <row r="106" spans="1:95" ht="12.75">
      <c r="A106" s="32" t="s">
        <v>520</v>
      </c>
      <c r="B106" s="32" t="s">
        <v>517</v>
      </c>
      <c r="C106" s="41" t="s">
        <v>579</v>
      </c>
      <c r="D106" s="43" t="str">
        <f t="shared" si="1"/>
        <v>BjeQkm87</v>
      </c>
      <c r="E106" s="49" t="s">
        <v>540</v>
      </c>
      <c r="F106" s="43" t="s">
        <v>591</v>
      </c>
      <c r="G106" s="44">
        <v>1987</v>
      </c>
      <c r="H106" s="20" t="str">
        <f t="shared" si="2"/>
        <v>VARIABLE LABELS BjeQkm87 'durchschnittl. Beschäftigtenzahl je qkm VZ 87'.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ht="12.75">
      <c r="A107" s="32" t="s">
        <v>520</v>
      </c>
      <c r="B107" s="32" t="s">
        <v>518</v>
      </c>
      <c r="C107" s="41" t="s">
        <v>580</v>
      </c>
      <c r="D107" s="43" t="str">
        <f t="shared" si="1"/>
        <v>BARBST87</v>
      </c>
      <c r="E107" s="49" t="s">
        <v>540</v>
      </c>
      <c r="F107" s="43" t="s">
        <v>592</v>
      </c>
      <c r="G107" s="44">
        <v>1987</v>
      </c>
      <c r="H107" s="20" t="str">
        <f t="shared" si="2"/>
        <v>VARIABLE LABELS BARBST87 'durchschnittl. Beschäftigtenzahl je Arbeitsstätte VZ 87'.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ht="12.75">
      <c r="A108" s="32" t="s">
        <v>520</v>
      </c>
      <c r="B108" s="32" t="s">
        <v>519</v>
      </c>
      <c r="C108" s="40" t="s">
        <v>581</v>
      </c>
      <c r="D108" s="43" t="str">
        <f t="shared" si="1"/>
        <v>BERWT87</v>
      </c>
      <c r="E108" s="49"/>
      <c r="F108" s="43" t="s">
        <v>593</v>
      </c>
      <c r="G108" s="44">
        <v>1987</v>
      </c>
      <c r="H108" s="20" t="str">
        <f t="shared" si="2"/>
        <v>VARIABLE LABELS BERWT87 'durchschnittl. Beschäftigtenzahl je Erwerbstätigen VZ 87'.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</row>
    <row r="109" spans="1:95" ht="12.75">
      <c r="A109" s="32" t="s">
        <v>520</v>
      </c>
      <c r="B109" s="32" t="s">
        <v>520</v>
      </c>
      <c r="C109" s="1" t="s">
        <v>53</v>
      </c>
      <c r="D109" s="18" t="str">
        <f t="shared" si="1"/>
        <v>HWU_ARBE</v>
      </c>
      <c r="E109" s="48"/>
      <c r="F109" s="1" t="s">
        <v>235</v>
      </c>
      <c r="G109" s="4" t="s">
        <v>238</v>
      </c>
      <c r="H109" s="20" t="str">
        <f t="shared" si="2"/>
        <v>VARIABLE LABELS HWU_ARBE 'Handwerksunternehmen - Betriebe'.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</row>
    <row r="110" spans="1:95" ht="12.75">
      <c r="A110" s="32" t="s">
        <v>520</v>
      </c>
      <c r="B110" s="32" t="s">
        <v>521</v>
      </c>
      <c r="C110" s="1" t="s">
        <v>54</v>
      </c>
      <c r="D110" s="18" t="str">
        <f t="shared" si="1"/>
        <v>HWU_BESC</v>
      </c>
      <c r="E110" s="48"/>
      <c r="F110" s="1" t="s">
        <v>236</v>
      </c>
      <c r="G110" s="4" t="s">
        <v>238</v>
      </c>
      <c r="H110" s="20" t="str">
        <f t="shared" si="2"/>
        <v>VARIABLE LABELS HWU_BESC 'Handwerksunternehmen - Beschäftige gesamt 09/ 1994'.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</row>
    <row r="111" spans="1:95" ht="12.75">
      <c r="A111" s="32" t="s">
        <v>520</v>
      </c>
      <c r="B111" s="32" t="s">
        <v>522</v>
      </c>
      <c r="C111" s="1" t="s">
        <v>55</v>
      </c>
      <c r="D111" s="18" t="str">
        <f t="shared" si="1"/>
        <v>HWU_UMSA</v>
      </c>
      <c r="E111" s="48"/>
      <c r="F111" s="1" t="s">
        <v>237</v>
      </c>
      <c r="G111" s="4" t="s">
        <v>238</v>
      </c>
      <c r="H111" s="20" t="str">
        <f t="shared" si="2"/>
        <v>VARIABLE LABELS HWU_UMSA 'Handwerksunternehmen Umsatz 09/1994 in 1000 DM'.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</row>
    <row r="112" spans="1:95" ht="12.75">
      <c r="A112" s="32" t="s">
        <v>520</v>
      </c>
      <c r="B112" s="32" t="s">
        <v>523</v>
      </c>
      <c r="C112" s="1" t="s">
        <v>56</v>
      </c>
      <c r="D112" s="18" t="str">
        <f t="shared" si="1"/>
        <v>GGW_ARBE</v>
      </c>
      <c r="E112" s="48"/>
      <c r="F112" s="1" t="s">
        <v>239</v>
      </c>
      <c r="G112" s="4" t="s">
        <v>227</v>
      </c>
      <c r="H112" s="20" t="str">
        <f t="shared" si="2"/>
        <v>VARIABLE LABELS GGW_ARBE 'Betriebe im Gastgewerbe - Arbeitsstätten'.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</row>
    <row r="113" spans="1:95" ht="12.75">
      <c r="A113" s="32" t="s">
        <v>520</v>
      </c>
      <c r="B113" s="32" t="s">
        <v>524</v>
      </c>
      <c r="C113" s="1" t="s">
        <v>57</v>
      </c>
      <c r="D113" s="18" t="str">
        <f t="shared" si="1"/>
        <v>GGW_BESC</v>
      </c>
      <c r="E113" s="48"/>
      <c r="F113" s="1" t="s">
        <v>240</v>
      </c>
      <c r="G113" s="4" t="s">
        <v>227</v>
      </c>
      <c r="H113" s="20" t="str">
        <f t="shared" si="2"/>
        <v>VARIABLE LABELS GGW_BESC 'Betriebe im Gastgewerbe - Beschäftigte'.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</row>
    <row r="114" spans="1:95" ht="12.75">
      <c r="A114" s="32" t="s">
        <v>520</v>
      </c>
      <c r="B114" s="32" t="s">
        <v>525</v>
      </c>
      <c r="C114" s="1" t="s">
        <v>58</v>
      </c>
      <c r="D114" s="18" t="str">
        <f t="shared" si="1"/>
        <v>GGW_UMSA</v>
      </c>
      <c r="E114" s="48"/>
      <c r="F114" s="1" t="s">
        <v>241</v>
      </c>
      <c r="G114" s="4" t="s">
        <v>227</v>
      </c>
      <c r="H114" s="20" t="str">
        <f t="shared" si="2"/>
        <v>VARIABLE LABELS GGW_UMSA 'Betriebe im Gastgewerbe - Umsatz einschl. Umsatzsteuer im Vorjahr in 1000 DM'.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</row>
    <row r="115" spans="1:95" ht="12.75">
      <c r="A115" s="32" t="s">
        <v>520</v>
      </c>
      <c r="B115" s="32" t="s">
        <v>526</v>
      </c>
      <c r="C115" s="1" t="s">
        <v>59</v>
      </c>
      <c r="D115" s="18" t="str">
        <f t="shared" si="1"/>
        <v>WHG_GESA</v>
      </c>
      <c r="E115" s="48"/>
      <c r="F115" s="1" t="s">
        <v>242</v>
      </c>
      <c r="G115" s="4" t="s">
        <v>230</v>
      </c>
      <c r="H115" s="20" t="str">
        <f t="shared" si="2"/>
        <v>VARIABLE LABELS WHG_GESA 'Wohnungen in Wohn- und Nichtwohngebäuden gesamt'.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</row>
    <row r="116" spans="1:95" ht="12.75">
      <c r="A116" s="32" t="s">
        <v>520</v>
      </c>
      <c r="B116" s="32" t="s">
        <v>527</v>
      </c>
      <c r="C116" s="1" t="s">
        <v>60</v>
      </c>
      <c r="D116" s="18" t="str">
        <f aca="true" t="shared" si="3" ref="D116:D177">MID(C116,1,8)</f>
        <v>WHG_1RAU</v>
      </c>
      <c r="E116" s="48"/>
      <c r="F116" s="1" t="s">
        <v>243</v>
      </c>
      <c r="G116" s="4" t="s">
        <v>230</v>
      </c>
      <c r="H116" s="20" t="str">
        <f t="shared" si="2"/>
        <v>VARIABLE LABELS WHG_1RAU 'Wohnungen in Wohn- und Nichtwohngebäuden - mit 1 Raum'.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</row>
    <row r="117" spans="1:95" ht="12.75">
      <c r="A117" s="32" t="s">
        <v>520</v>
      </c>
      <c r="B117" s="32" t="s">
        <v>528</v>
      </c>
      <c r="C117" s="1" t="s">
        <v>61</v>
      </c>
      <c r="D117" s="18" t="str">
        <f t="shared" si="3"/>
        <v>WHG_2RAU</v>
      </c>
      <c r="E117" s="48"/>
      <c r="F117" s="1" t="s">
        <v>244</v>
      </c>
      <c r="G117" s="4" t="s">
        <v>230</v>
      </c>
      <c r="H117" s="20" t="str">
        <f t="shared" si="2"/>
        <v>VARIABLE LABELS WHG_2RAU 'Wohnungen in Wohn- und Nichtwohngebäuden - mit 2 Räumen'.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</row>
    <row r="118" spans="1:95" ht="12.75">
      <c r="A118" s="32" t="s">
        <v>520</v>
      </c>
      <c r="B118" s="32" t="s">
        <v>529</v>
      </c>
      <c r="C118" s="1" t="s">
        <v>62</v>
      </c>
      <c r="D118" s="18" t="str">
        <f t="shared" si="3"/>
        <v>WHG_3RAU</v>
      </c>
      <c r="E118" s="48"/>
      <c r="F118" s="1" t="s">
        <v>245</v>
      </c>
      <c r="G118" s="4" t="s">
        <v>230</v>
      </c>
      <c r="H118" s="20" t="str">
        <f t="shared" si="2"/>
        <v>VARIABLE LABELS WHG_3RAU 'Wohnungen in Wohn- und Nichtwohngebäuden - mit 3 Räumen'.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</row>
    <row r="119" spans="1:95" ht="12.75">
      <c r="A119" s="32" t="s">
        <v>520</v>
      </c>
      <c r="B119" s="32" t="s">
        <v>530</v>
      </c>
      <c r="C119" s="1" t="s">
        <v>63</v>
      </c>
      <c r="D119" s="18" t="str">
        <f t="shared" si="3"/>
        <v>WHG_4RAU</v>
      </c>
      <c r="E119" s="48"/>
      <c r="F119" s="1" t="s">
        <v>246</v>
      </c>
      <c r="G119" s="4" t="s">
        <v>230</v>
      </c>
      <c r="H119" s="20" t="str">
        <f t="shared" si="2"/>
        <v>VARIABLE LABELS WHG_4RAU 'Wohnungen in Wohn- und Nichtwohngebäuden - mit 4 Räumen'.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</row>
    <row r="120" spans="1:95" ht="12.75">
      <c r="A120" s="32" t="s">
        <v>520</v>
      </c>
      <c r="B120" s="32" t="s">
        <v>531</v>
      </c>
      <c r="C120" s="1" t="s">
        <v>64</v>
      </c>
      <c r="D120" s="18" t="str">
        <f t="shared" si="3"/>
        <v>WHG_5RAU</v>
      </c>
      <c r="E120" s="48"/>
      <c r="F120" s="1" t="s">
        <v>247</v>
      </c>
      <c r="G120" s="4" t="s">
        <v>230</v>
      </c>
      <c r="H120" s="20" t="str">
        <f t="shared" si="2"/>
        <v>VARIABLE LABELS WHG_5RAU 'Wohnungen in Wohn- und Nichtwohngebäuden - mit 5 Räumen'.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</row>
    <row r="121" spans="1:95" ht="12.75">
      <c r="A121" s="32" t="s">
        <v>520</v>
      </c>
      <c r="B121" s="32" t="s">
        <v>532</v>
      </c>
      <c r="C121" s="1" t="s">
        <v>65</v>
      </c>
      <c r="D121" s="18" t="str">
        <f t="shared" si="3"/>
        <v>WHG_6RAU</v>
      </c>
      <c r="E121" s="48"/>
      <c r="F121" s="1" t="s">
        <v>247</v>
      </c>
      <c r="G121" s="4" t="s">
        <v>230</v>
      </c>
      <c r="H121" s="20" t="str">
        <f t="shared" si="2"/>
        <v>VARIABLE LABELS WHG_6RAU 'Wohnungen in Wohn- und Nichtwohngebäuden - mit 5 Räumen'.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</row>
    <row r="122" spans="1:95" ht="12.75">
      <c r="A122" s="32" t="s">
        <v>520</v>
      </c>
      <c r="B122" s="32" t="s">
        <v>533</v>
      </c>
      <c r="C122" s="1" t="s">
        <v>66</v>
      </c>
      <c r="D122" s="18" t="str">
        <f t="shared" si="3"/>
        <v>WHG_7RAU</v>
      </c>
      <c r="E122" s="48"/>
      <c r="F122" s="1" t="s">
        <v>248</v>
      </c>
      <c r="G122" s="4" t="s">
        <v>230</v>
      </c>
      <c r="H122" s="20" t="str">
        <f t="shared" si="2"/>
        <v>VARIABLE LABELS WHG_7RAU 'Wohnungen in Wohn- und Nichtwohngebäuden - mit 7 Räumen'.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</row>
    <row r="123" spans="1:95" ht="12.75">
      <c r="A123" s="32" t="s">
        <v>520</v>
      </c>
      <c r="B123" s="32" t="s">
        <v>534</v>
      </c>
      <c r="C123" s="1" t="s">
        <v>67</v>
      </c>
      <c r="D123" s="18" t="str">
        <f t="shared" si="3"/>
        <v>UMLW_ZU</v>
      </c>
      <c r="E123" s="48" t="s">
        <v>540</v>
      </c>
      <c r="F123" s="1" t="s">
        <v>249</v>
      </c>
      <c r="G123" s="4" t="s">
        <v>228</v>
      </c>
      <c r="H123" s="20" t="str">
        <f t="shared" si="2"/>
        <v>VARIABLE LABELS UMLW_ZU 'Umlandwanderungen (Zuzüge gesamt)'.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</row>
    <row r="124" spans="1:95" ht="12.75">
      <c r="A124" s="32" t="s">
        <v>520</v>
      </c>
      <c r="B124" s="32" t="s">
        <v>535</v>
      </c>
      <c r="C124" s="1" t="s">
        <v>68</v>
      </c>
      <c r="D124" s="18" t="str">
        <f t="shared" si="3"/>
        <v>UMLW_WEG</v>
      </c>
      <c r="E124" s="48" t="s">
        <v>540</v>
      </c>
      <c r="F124" s="1" t="s">
        <v>250</v>
      </c>
      <c r="G124" s="4" t="s">
        <v>228</v>
      </c>
      <c r="H124" s="20" t="str">
        <f t="shared" si="2"/>
        <v>VARIABLE LABELS UMLW_WEG 'Umlandwanderungen (Fortzüge gesamt)'.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</row>
    <row r="125" spans="1:95" ht="12.75">
      <c r="A125" s="32" t="s">
        <v>520</v>
      </c>
      <c r="B125" s="32" t="s">
        <v>536</v>
      </c>
      <c r="C125" s="1" t="s">
        <v>69</v>
      </c>
      <c r="D125" s="18" t="str">
        <f t="shared" si="3"/>
        <v>OHZ_ZU</v>
      </c>
      <c r="E125" s="48"/>
      <c r="F125" s="1" t="s">
        <v>251</v>
      </c>
      <c r="G125" s="4" t="s">
        <v>228</v>
      </c>
      <c r="H125" s="20" t="str">
        <f t="shared" si="2"/>
        <v>VARIABLE LABELS OHZ_ZU 'Umlandwanderungen (Kreis Osterholz, Zuzüge)'.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</row>
    <row r="126" spans="1:95" ht="12.75">
      <c r="A126" s="32" t="s">
        <v>520</v>
      </c>
      <c r="B126" s="32" t="s">
        <v>537</v>
      </c>
      <c r="C126" s="1" t="s">
        <v>70</v>
      </c>
      <c r="D126" s="18" t="str">
        <f t="shared" si="3"/>
        <v>OHZ_WEG</v>
      </c>
      <c r="E126" s="48"/>
      <c r="F126" s="1" t="s">
        <v>252</v>
      </c>
      <c r="G126" s="4" t="s">
        <v>228</v>
      </c>
      <c r="H126" s="20" t="str">
        <f t="shared" si="2"/>
        <v>VARIABLE LABELS OHZ_WEG 'Umlandwanderungen (Kreis Osterholz, Fortzüge)'.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</row>
    <row r="127" spans="1:95" ht="12.75">
      <c r="A127" s="32" t="s">
        <v>520</v>
      </c>
      <c r="B127" s="32" t="s">
        <v>538</v>
      </c>
      <c r="C127" s="1" t="s">
        <v>71</v>
      </c>
      <c r="D127" s="18" t="str">
        <f t="shared" si="3"/>
        <v>DH_ZU</v>
      </c>
      <c r="E127" s="48"/>
      <c r="F127" s="1" t="s">
        <v>253</v>
      </c>
      <c r="G127" s="4" t="s">
        <v>228</v>
      </c>
      <c r="H127" s="20" t="str">
        <f t="shared" si="2"/>
        <v>VARIABLE LABELS DH_ZU 'Umlandwanderungen (Kreis Diepholz, Zuzüge)'.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</row>
    <row r="128" spans="1:95" ht="12.75">
      <c r="A128" s="32" t="s">
        <v>520</v>
      </c>
      <c r="B128" s="32" t="s">
        <v>539</v>
      </c>
      <c r="C128" s="1" t="s">
        <v>72</v>
      </c>
      <c r="D128" s="18" t="str">
        <f t="shared" si="3"/>
        <v>DH_WEG</v>
      </c>
      <c r="E128" s="48"/>
      <c r="F128" s="1" t="s">
        <v>254</v>
      </c>
      <c r="G128" s="4" t="s">
        <v>228</v>
      </c>
      <c r="H128" s="20" t="str">
        <f t="shared" si="2"/>
        <v>VARIABLE LABELS DH_WEG 'Umlandwanderungen (Kreis Diepholz, Fortzüge)'.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</row>
    <row r="129" spans="1:95" ht="12.75">
      <c r="A129" s="32" t="s">
        <v>520</v>
      </c>
      <c r="B129" s="32" t="s">
        <v>540</v>
      </c>
      <c r="C129" s="1" t="s">
        <v>73</v>
      </c>
      <c r="D129" s="18" t="str">
        <f t="shared" si="3"/>
        <v>VER_ZU</v>
      </c>
      <c r="E129" s="48"/>
      <c r="F129" s="1" t="s">
        <v>255</v>
      </c>
      <c r="G129" s="4" t="s">
        <v>228</v>
      </c>
      <c r="H129" s="20" t="str">
        <f t="shared" si="2"/>
        <v>VARIABLE LABELS VER_ZU 'Umlandwanderungen (Kreis Verden Zuzüge)'.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</row>
    <row r="130" spans="1:95" ht="12.75">
      <c r="A130" s="32" t="s">
        <v>520</v>
      </c>
      <c r="B130" s="32" t="s">
        <v>541</v>
      </c>
      <c r="C130" s="1" t="s">
        <v>74</v>
      </c>
      <c r="D130" s="18" t="str">
        <f t="shared" si="3"/>
        <v>VER_WEG</v>
      </c>
      <c r="E130" s="48"/>
      <c r="F130" s="1" t="s">
        <v>256</v>
      </c>
      <c r="G130" s="4" t="s">
        <v>228</v>
      </c>
      <c r="H130" s="20" t="str">
        <f t="shared" si="2"/>
        <v>VARIABLE LABELS VER_WEG 'Umlandwanderungen (Kreis Verden Fortzüge)'.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</row>
    <row r="131" spans="1:95" ht="12.75">
      <c r="A131" s="32" t="s">
        <v>520</v>
      </c>
      <c r="B131" s="32" t="s">
        <v>542</v>
      </c>
      <c r="C131" s="1" t="s">
        <v>75</v>
      </c>
      <c r="D131" s="18" t="str">
        <f t="shared" si="3"/>
        <v>DEL_ZU</v>
      </c>
      <c r="E131" s="48"/>
      <c r="F131" s="1" t="s">
        <v>258</v>
      </c>
      <c r="G131" s="4" t="s">
        <v>228</v>
      </c>
      <c r="H131" s="20" t="str">
        <f t="shared" si="2"/>
        <v>VARIABLE LABELS DEL_ZU 'Umlandwanderungen (kreisfreie Stadt Delmenhorst, Zuzüge)'.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</row>
    <row r="132" spans="1:95" ht="12.75">
      <c r="A132" s="32" t="s">
        <v>521</v>
      </c>
      <c r="B132" s="32" t="s">
        <v>517</v>
      </c>
      <c r="C132" s="1" t="s">
        <v>76</v>
      </c>
      <c r="D132" s="18" t="str">
        <f t="shared" si="3"/>
        <v>DEL_WEG</v>
      </c>
      <c r="E132" s="48"/>
      <c r="F132" s="1" t="s">
        <v>257</v>
      </c>
      <c r="G132" s="4" t="s">
        <v>228</v>
      </c>
      <c r="H132" s="20" t="str">
        <f t="shared" si="2"/>
        <v>VARIABLE LABELS DEL_WEG 'Umlandwanderungen (kreisfreie Stadt Delmenhorst, Fortzüge)'.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</row>
    <row r="133" spans="1:95" ht="12.75">
      <c r="A133" s="32" t="s">
        <v>521</v>
      </c>
      <c r="B133" s="32" t="s">
        <v>518</v>
      </c>
      <c r="C133" s="1" t="s">
        <v>77</v>
      </c>
      <c r="D133" s="18" t="str">
        <f t="shared" si="3"/>
        <v>OL_ZU</v>
      </c>
      <c r="E133" s="48"/>
      <c r="F133" s="1" t="s">
        <v>259</v>
      </c>
      <c r="G133" s="4" t="s">
        <v>228</v>
      </c>
      <c r="H133" s="20" t="str">
        <f t="shared" si="2"/>
        <v>VARIABLE LABELS OL_ZU 'Umlandwanderungen (Landkreis Oldenburg, Zuzüge)'.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</row>
    <row r="134" spans="1:95" ht="12.75">
      <c r="A134" s="32" t="s">
        <v>521</v>
      </c>
      <c r="B134" s="32" t="s">
        <v>519</v>
      </c>
      <c r="C134" s="1" t="s">
        <v>78</v>
      </c>
      <c r="D134" s="18" t="str">
        <f t="shared" si="3"/>
        <v>OL_WEG</v>
      </c>
      <c r="E134" s="48"/>
      <c r="F134" s="1" t="s">
        <v>260</v>
      </c>
      <c r="G134" s="4" t="s">
        <v>228</v>
      </c>
      <c r="H134" s="20" t="str">
        <f t="shared" si="2"/>
        <v>VARIABLE LABELS OL_WEG 'Umlandwanderungen (Landkreis Oldenburg, Fortzüge)'.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</row>
    <row r="135" spans="1:95" ht="12.75">
      <c r="A135" s="32" t="s">
        <v>521</v>
      </c>
      <c r="B135" s="32" t="s">
        <v>520</v>
      </c>
      <c r="C135" s="1" t="s">
        <v>79</v>
      </c>
      <c r="D135" s="18" t="str">
        <f t="shared" si="3"/>
        <v>ROT_ZU</v>
      </c>
      <c r="E135" s="48"/>
      <c r="F135" s="1" t="s">
        <v>266</v>
      </c>
      <c r="G135" s="4" t="s">
        <v>228</v>
      </c>
      <c r="H135" s="20" t="str">
        <f t="shared" si="2"/>
        <v>VARIABLE LABELS ROT_ZU 'Umlandwanderungen (Kreis Rotenburg, Zuzüge)'.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</row>
    <row r="136" spans="1:95" ht="12.75">
      <c r="A136" s="32" t="s">
        <v>521</v>
      </c>
      <c r="B136" s="32" t="s">
        <v>521</v>
      </c>
      <c r="C136" s="1" t="s">
        <v>80</v>
      </c>
      <c r="D136" s="18" t="str">
        <f t="shared" si="3"/>
        <v>ROT_WEG</v>
      </c>
      <c r="E136" s="48"/>
      <c r="F136" s="1" t="s">
        <v>265</v>
      </c>
      <c r="G136" s="4" t="s">
        <v>228</v>
      </c>
      <c r="H136" s="20" t="str">
        <f t="shared" si="2"/>
        <v>VARIABLE LABELS ROT_WEG 'Umlandwanderungen (Kreis Rotenburg, Fortzüge)'.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2.75">
      <c r="A137" s="32" t="s">
        <v>521</v>
      </c>
      <c r="B137" s="32" t="s">
        <v>522</v>
      </c>
      <c r="C137" s="1" t="s">
        <v>81</v>
      </c>
      <c r="D137" s="18" t="str">
        <f t="shared" si="3"/>
        <v>CUX_ZU</v>
      </c>
      <c r="E137" s="48"/>
      <c r="F137" s="1" t="s">
        <v>264</v>
      </c>
      <c r="G137" s="4" t="s">
        <v>228</v>
      </c>
      <c r="H137" s="20" t="str">
        <f t="shared" si="2"/>
        <v>VARIABLE LABELS CUX_ZU 'Umlandwanderungen (Kreis Cuxhaven, Zuzüge)'.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2.75">
      <c r="A138" s="32" t="s">
        <v>521</v>
      </c>
      <c r="B138" s="32" t="s">
        <v>523</v>
      </c>
      <c r="C138" s="1" t="s">
        <v>82</v>
      </c>
      <c r="D138" s="18" t="str">
        <f t="shared" si="3"/>
        <v>CUX_WEG</v>
      </c>
      <c r="E138" s="48"/>
      <c r="F138" s="1" t="s">
        <v>263</v>
      </c>
      <c r="G138" s="4" t="s">
        <v>228</v>
      </c>
      <c r="H138" s="20" t="str">
        <f t="shared" si="2"/>
        <v>VARIABLE LABELS CUX_WEG 'Umlandwanderungen (Kreis Cuxhaven, Fortzüge)'.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2.75">
      <c r="A139" s="32" t="s">
        <v>521</v>
      </c>
      <c r="B139" s="32" t="s">
        <v>524</v>
      </c>
      <c r="C139" s="1" t="s">
        <v>83</v>
      </c>
      <c r="D139" s="18" t="str">
        <f t="shared" si="3"/>
        <v>WM_ZU</v>
      </c>
      <c r="E139" s="48"/>
      <c r="F139" s="1" t="s">
        <v>262</v>
      </c>
      <c r="G139" s="4" t="s">
        <v>228</v>
      </c>
      <c r="H139" s="20" t="str">
        <f t="shared" si="2"/>
        <v>VARIABLE LABELS WM_ZU 'Umlandwanderungen (Kreis Wesermarsch, Zuzüge)'.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2.75">
      <c r="A140" s="32" t="s">
        <v>521</v>
      </c>
      <c r="B140" s="32" t="s">
        <v>525</v>
      </c>
      <c r="C140" s="1" t="s">
        <v>84</v>
      </c>
      <c r="D140" s="18" t="str">
        <f t="shared" si="3"/>
        <v>WM_WEG</v>
      </c>
      <c r="E140" s="48"/>
      <c r="F140" s="1" t="s">
        <v>261</v>
      </c>
      <c r="G140" s="4" t="s">
        <v>228</v>
      </c>
      <c r="H140" s="20" t="str">
        <f t="shared" si="2"/>
        <v>VARIABLE LABELS WM_WEG 'Umlandwanderungen (Kreis Wesermarsch, Fortzüge)'.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95" ht="12.75">
      <c r="A141" s="32" t="s">
        <v>521</v>
      </c>
      <c r="B141" s="32" t="s">
        <v>526</v>
      </c>
      <c r="C141" s="1" t="s">
        <v>87</v>
      </c>
      <c r="D141" s="18" t="str">
        <f t="shared" si="3"/>
        <v>Z71GES</v>
      </c>
      <c r="E141" s="48"/>
      <c r="F141" s="1" t="s">
        <v>270</v>
      </c>
      <c r="G141" s="1"/>
      <c r="H141" s="20" t="str">
        <f t="shared" si="2"/>
        <v>VARIABLE LABELS Z71GES 'Bevölkerung 1971 (gesamt )'.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</row>
    <row r="142" spans="1:95" ht="12.75">
      <c r="A142" s="32" t="s">
        <v>521</v>
      </c>
      <c r="B142" s="32" t="s">
        <v>527</v>
      </c>
      <c r="C142" s="1" t="s">
        <v>88</v>
      </c>
      <c r="D142" s="18" t="str">
        <f t="shared" si="3"/>
        <v>Z71_MAEN</v>
      </c>
      <c r="E142" s="48"/>
      <c r="F142" s="1" t="s">
        <v>269</v>
      </c>
      <c r="G142" s="1"/>
      <c r="H142" s="20" t="str">
        <f t="shared" si="2"/>
        <v>VARIABLE LABELS Z71_MAEN 'Bevölkerung 1971 (männlich) '.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</row>
    <row r="143" spans="1:95" ht="12.75">
      <c r="A143" s="32" t="s">
        <v>521</v>
      </c>
      <c r="B143" s="32" t="s">
        <v>528</v>
      </c>
      <c r="C143" s="1" t="s">
        <v>89</v>
      </c>
      <c r="D143" s="18" t="str">
        <f t="shared" si="3"/>
        <v>Z71_WEIB</v>
      </c>
      <c r="E143" s="48"/>
      <c r="F143" s="1" t="s">
        <v>271</v>
      </c>
      <c r="G143" s="1"/>
      <c r="H143" s="20" t="str">
        <f t="shared" si="2"/>
        <v>VARIABLE LABELS Z71_WEIB 'Bevölkerung 1971 (weiblich)'.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</row>
    <row r="144" spans="1:95" ht="12.75">
      <c r="A144" s="32" t="s">
        <v>521</v>
      </c>
      <c r="B144" s="32" t="s">
        <v>529</v>
      </c>
      <c r="C144" s="1" t="s">
        <v>90</v>
      </c>
      <c r="D144" s="18" t="str">
        <f t="shared" si="3"/>
        <v>Z80_GESA</v>
      </c>
      <c r="E144" s="48"/>
      <c r="F144" s="1" t="s">
        <v>272</v>
      </c>
      <c r="G144" s="1"/>
      <c r="H144" s="20" t="str">
        <f t="shared" si="2"/>
        <v>VARIABLE LABELS Z80_GESA 'Bevölkerung 1980 (gesamt )'.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</row>
    <row r="145" spans="1:95" ht="12.75">
      <c r="A145" s="32" t="s">
        <v>521</v>
      </c>
      <c r="B145" s="32" t="s">
        <v>530</v>
      </c>
      <c r="C145" s="1" t="s">
        <v>91</v>
      </c>
      <c r="D145" s="18" t="str">
        <f t="shared" si="3"/>
        <v>Z80_MAEN</v>
      </c>
      <c r="E145" s="48"/>
      <c r="F145" s="1" t="s">
        <v>273</v>
      </c>
      <c r="G145" s="1"/>
      <c r="H145" s="20" t="str">
        <f t="shared" si="2"/>
        <v>VARIABLE LABELS Z80_MAEN 'Bevölkerung 1980 (männlich) '.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</row>
    <row r="146" spans="1:95" ht="12.75">
      <c r="A146" s="32" t="s">
        <v>521</v>
      </c>
      <c r="B146" s="32" t="s">
        <v>531</v>
      </c>
      <c r="C146" s="1" t="s">
        <v>92</v>
      </c>
      <c r="D146" s="18" t="str">
        <f t="shared" si="3"/>
        <v>Z80_WEIB</v>
      </c>
      <c r="E146" s="48"/>
      <c r="F146" s="1" t="s">
        <v>274</v>
      </c>
      <c r="G146" s="1"/>
      <c r="H146" s="20" t="str">
        <f t="shared" si="2"/>
        <v>VARIABLE LABELS Z80_WEIB 'Bevölkerung 1980 (weiblich)'.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</row>
    <row r="147" spans="1:95" ht="12.75">
      <c r="A147" s="32" t="s">
        <v>521</v>
      </c>
      <c r="B147" s="32" t="s">
        <v>532</v>
      </c>
      <c r="C147" s="1" t="s">
        <v>93</v>
      </c>
      <c r="D147" s="18" t="str">
        <f t="shared" si="3"/>
        <v>Z87_GESA</v>
      </c>
      <c r="E147" s="48"/>
      <c r="F147" s="1" t="s">
        <v>275</v>
      </c>
      <c r="G147" s="7"/>
      <c r="H147" s="20" t="str">
        <f t="shared" si="2"/>
        <v>VARIABLE LABELS Z87_GESA 'Bevölkerung 1987 (gesamt )'.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</row>
    <row r="148" spans="1:95" ht="12.75">
      <c r="A148" s="32" t="s">
        <v>521</v>
      </c>
      <c r="B148" s="32" t="s">
        <v>533</v>
      </c>
      <c r="C148" s="1" t="s">
        <v>94</v>
      </c>
      <c r="D148" s="18" t="str">
        <f t="shared" si="3"/>
        <v>Z87_MAEN</v>
      </c>
      <c r="E148" s="48"/>
      <c r="F148" s="1" t="s">
        <v>276</v>
      </c>
      <c r="G148" s="7"/>
      <c r="H148" s="20" t="str">
        <f t="shared" si="2"/>
        <v>VARIABLE LABELS Z87_MAEN 'Bevölkerung 1987 (männlich) '.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</row>
    <row r="149" spans="1:95" ht="12.75">
      <c r="A149" s="32" t="s">
        <v>521</v>
      </c>
      <c r="B149" s="32" t="s">
        <v>534</v>
      </c>
      <c r="C149" s="1" t="s">
        <v>95</v>
      </c>
      <c r="D149" s="18" t="str">
        <f t="shared" si="3"/>
        <v>Z87_WEIB</v>
      </c>
      <c r="E149" s="48"/>
      <c r="F149" s="1" t="s">
        <v>277</v>
      </c>
      <c r="G149" s="7"/>
      <c r="H149" s="20" t="str">
        <f t="shared" si="2"/>
        <v>VARIABLE LABELS Z87_WEIB 'Bevölkerung 1987 (weiblich)'.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</row>
    <row r="150" spans="1:95" ht="12.75">
      <c r="A150" s="32" t="s">
        <v>521</v>
      </c>
      <c r="B150" s="32" t="s">
        <v>535</v>
      </c>
      <c r="C150" s="1" t="s">
        <v>96</v>
      </c>
      <c r="D150" s="18" t="str">
        <f t="shared" si="3"/>
        <v>Z90_GESA</v>
      </c>
      <c r="E150" s="48"/>
      <c r="F150" s="1" t="s">
        <v>278</v>
      </c>
      <c r="G150" s="1"/>
      <c r="H150" s="20" t="str">
        <f t="shared" si="2"/>
        <v>VARIABLE LABELS Z90_GESA 'Bevölkerung 1990 (gesamt )'.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</row>
    <row r="151" spans="1:95" ht="12.75">
      <c r="A151" s="32" t="s">
        <v>521</v>
      </c>
      <c r="B151" s="32" t="s">
        <v>536</v>
      </c>
      <c r="C151" s="1" t="s">
        <v>97</v>
      </c>
      <c r="D151" s="18" t="str">
        <f t="shared" si="3"/>
        <v>Z90_MAEN</v>
      </c>
      <c r="E151" s="48"/>
      <c r="F151" s="1" t="s">
        <v>383</v>
      </c>
      <c r="G151" s="1"/>
      <c r="H151" s="20" t="str">
        <f t="shared" si="2"/>
        <v>VARIABLE LABELS Z90_MAEN 'Bevölkerung 1990 (männlich) '.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</row>
    <row r="152" spans="1:95" ht="12.75">
      <c r="A152" s="32" t="s">
        <v>521</v>
      </c>
      <c r="B152" s="32" t="s">
        <v>537</v>
      </c>
      <c r="C152" s="1" t="s">
        <v>98</v>
      </c>
      <c r="D152" s="18" t="str">
        <f t="shared" si="3"/>
        <v>Z90_WEIB</v>
      </c>
      <c r="E152" s="48"/>
      <c r="F152" s="1" t="s">
        <v>279</v>
      </c>
      <c r="G152" s="1"/>
      <c r="H152" s="20" t="str">
        <f t="shared" si="2"/>
        <v>VARIABLE LABELS Z90_WEIB 'Bevölkerung 1990 weiblich)'.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</row>
    <row r="153" spans="1:95" ht="12.75">
      <c r="A153" s="32" t="s">
        <v>521</v>
      </c>
      <c r="B153" s="32" t="s">
        <v>538</v>
      </c>
      <c r="C153" s="1" t="s">
        <v>99</v>
      </c>
      <c r="D153" s="18" t="str">
        <f t="shared" si="3"/>
        <v>Z9_GESAM</v>
      </c>
      <c r="E153" s="48"/>
      <c r="F153" s="1" t="s">
        <v>280</v>
      </c>
      <c r="G153" s="1"/>
      <c r="H153" s="20" t="str">
        <f t="shared" si="2"/>
        <v>VARIABLE LABELS Z9_GESAM 'Bevölkerung 1999 (gesamt )'.</v>
      </c>
      <c r="I153" s="1"/>
      <c r="J153" s="1"/>
      <c r="K153" s="1"/>
      <c r="L153" s="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</row>
    <row r="154" spans="1:95" ht="12.75">
      <c r="A154" s="32" t="s">
        <v>521</v>
      </c>
      <c r="B154" s="32" t="s">
        <v>539</v>
      </c>
      <c r="C154" s="1" t="s">
        <v>100</v>
      </c>
      <c r="D154" s="18" t="str">
        <f t="shared" si="3"/>
        <v>Z99_MAEN</v>
      </c>
      <c r="E154" s="48"/>
      <c r="F154" s="1" t="s">
        <v>281</v>
      </c>
      <c r="G154" s="1"/>
      <c r="H154" s="20" t="str">
        <f t="shared" si="2"/>
        <v>VARIABLE LABELS Z99_MAEN 'Bevölkerung 1999 (männlich) '.</v>
      </c>
      <c r="I154" s="1"/>
      <c r="J154" s="1"/>
      <c r="K154" s="1"/>
      <c r="L154" s="1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</row>
    <row r="155" spans="1:95" ht="12.75">
      <c r="A155" s="32" t="s">
        <v>521</v>
      </c>
      <c r="B155" s="32" t="s">
        <v>540</v>
      </c>
      <c r="C155" s="1" t="s">
        <v>101</v>
      </c>
      <c r="D155" s="18" t="str">
        <f t="shared" si="3"/>
        <v>Z99_WEIB</v>
      </c>
      <c r="E155" s="48"/>
      <c r="F155" s="1" t="s">
        <v>282</v>
      </c>
      <c r="G155" s="1"/>
      <c r="H155" s="20" t="str">
        <f t="shared" si="2"/>
        <v>VARIABLE LABELS Z99_WEIB 'Bevölkerung 1999 (weiblich)'.</v>
      </c>
      <c r="I155" s="1"/>
      <c r="J155" s="1"/>
      <c r="K155" s="1"/>
      <c r="L155" s="1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</row>
    <row r="156" spans="1:95" ht="12.75">
      <c r="A156" s="32" t="s">
        <v>521</v>
      </c>
      <c r="B156" s="32" t="s">
        <v>541</v>
      </c>
      <c r="C156" s="3" t="s">
        <v>360</v>
      </c>
      <c r="D156" s="18" t="str">
        <f t="shared" si="3"/>
        <v>Z1971_99</v>
      </c>
      <c r="E156" s="48" t="s">
        <v>540</v>
      </c>
      <c r="F156" s="3" t="s">
        <v>283</v>
      </c>
      <c r="G156" s="3"/>
      <c r="H156" s="20" t="str">
        <f t="shared" si="2"/>
        <v>VARIABLE LABELS Z1971_99 'Bevölkerungsentwicklung 71-99 in %'.</v>
      </c>
      <c r="I156" s="3"/>
      <c r="J156" s="3"/>
      <c r="K156" s="3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2.75">
      <c r="A157" s="32" t="s">
        <v>521</v>
      </c>
      <c r="B157" s="32" t="s">
        <v>542</v>
      </c>
      <c r="C157" s="3" t="s">
        <v>361</v>
      </c>
      <c r="D157" s="18" t="str">
        <f t="shared" si="3"/>
        <v>Z1971_80</v>
      </c>
      <c r="E157" s="48"/>
      <c r="F157" s="3" t="s">
        <v>284</v>
      </c>
      <c r="G157" s="3"/>
      <c r="H157" s="20" t="str">
        <f t="shared" si="2"/>
        <v>VARIABLE LABELS Z1971_80 'Bevölkerungsentwicklung 71-80 in %'.</v>
      </c>
      <c r="I157" s="3"/>
      <c r="J157" s="3"/>
      <c r="K157" s="3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1:95" ht="12.75">
      <c r="A158" s="32" t="s">
        <v>522</v>
      </c>
      <c r="B158" s="32" t="s">
        <v>517</v>
      </c>
      <c r="C158" s="3" t="s">
        <v>102</v>
      </c>
      <c r="D158" s="18" t="str">
        <f t="shared" si="3"/>
        <v>Z1971_90</v>
      </c>
      <c r="E158" s="48"/>
      <c r="F158" s="3" t="s">
        <v>285</v>
      </c>
      <c r="G158" s="3"/>
      <c r="H158" s="20" t="str">
        <f aca="true" t="shared" si="4" ref="H158:H219">CONCATENATE("VARIABLE LABELS ",D158," '",F158,"'.")</f>
        <v>VARIABLE LABELS Z1971_90 'Bevölkerungsentwicklung 71-90 in %'.</v>
      </c>
      <c r="I158" s="3"/>
      <c r="J158" s="3"/>
      <c r="K158" s="3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2.75">
      <c r="A159" s="32" t="s">
        <v>522</v>
      </c>
      <c r="B159" s="32" t="s">
        <v>518</v>
      </c>
      <c r="C159" s="1" t="s">
        <v>103</v>
      </c>
      <c r="D159" s="18" t="str">
        <f t="shared" si="3"/>
        <v>UNTER_6</v>
      </c>
      <c r="E159" s="48"/>
      <c r="F159" t="s">
        <v>286</v>
      </c>
      <c r="G159" s="4" t="s">
        <v>234</v>
      </c>
      <c r="H159" s="20" t="str">
        <f t="shared" si="4"/>
        <v>VARIABLE LABELS UNTER_6 'Alter: unter 6 Jahre'.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1:95" ht="12.75">
      <c r="A160" s="32" t="s">
        <v>522</v>
      </c>
      <c r="B160" s="32" t="s">
        <v>519</v>
      </c>
      <c r="C160" s="1" t="s">
        <v>104</v>
      </c>
      <c r="D160" s="18" t="str">
        <f t="shared" si="3"/>
        <v>Z6_15_J</v>
      </c>
      <c r="E160" s="48"/>
      <c r="F160" s="6" t="s">
        <v>287</v>
      </c>
      <c r="G160" s="4" t="s">
        <v>234</v>
      </c>
      <c r="H160" s="20" t="str">
        <f t="shared" si="4"/>
        <v>VARIABLE LABELS Z6_15_J 'Alter: 6 - unter 15 Jahre'.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1:95" ht="12.75">
      <c r="A161" s="32" t="s">
        <v>522</v>
      </c>
      <c r="B161" s="32" t="s">
        <v>520</v>
      </c>
      <c r="C161" s="1" t="s">
        <v>105</v>
      </c>
      <c r="D161" s="18" t="str">
        <f t="shared" si="3"/>
        <v>Z5_18_J</v>
      </c>
      <c r="E161" s="48"/>
      <c r="F161" t="s">
        <v>288</v>
      </c>
      <c r="G161" s="4" t="s">
        <v>234</v>
      </c>
      <c r="H161" s="20" t="str">
        <f t="shared" si="4"/>
        <v>VARIABLE LABELS Z5_18_J 'Alter: 15 - unter 18 Jahre'.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</row>
    <row r="162" spans="1:95" ht="12.75">
      <c r="A162" s="32" t="s">
        <v>522</v>
      </c>
      <c r="B162" s="32" t="s">
        <v>521</v>
      </c>
      <c r="C162" s="1" t="s">
        <v>106</v>
      </c>
      <c r="D162" s="18" t="str">
        <f t="shared" si="3"/>
        <v>Z18_25_</v>
      </c>
      <c r="E162" s="48"/>
      <c r="F162" t="s">
        <v>290</v>
      </c>
      <c r="G162" s="4" t="s">
        <v>234</v>
      </c>
      <c r="H162" s="20" t="str">
        <f t="shared" si="4"/>
        <v>VARIABLE LABELS Z18_25_ 'Alter: 18 - unter 25 Jahre'.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</row>
    <row r="163" spans="1:95" ht="12.75">
      <c r="A163" s="32" t="s">
        <v>522</v>
      </c>
      <c r="B163" s="32" t="s">
        <v>522</v>
      </c>
      <c r="C163" s="1" t="s">
        <v>107</v>
      </c>
      <c r="D163" s="18" t="str">
        <f t="shared" si="3"/>
        <v>Z25_30_</v>
      </c>
      <c r="E163" s="48"/>
      <c r="F163" t="s">
        <v>289</v>
      </c>
      <c r="G163" s="4" t="s">
        <v>234</v>
      </c>
      <c r="H163" s="20" t="str">
        <f t="shared" si="4"/>
        <v>VARIABLE LABELS Z25_30_ 'Alter: 25 - unter 30 Jahre'.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</row>
    <row r="164" spans="1:95" ht="12.75">
      <c r="A164" s="32" t="s">
        <v>522</v>
      </c>
      <c r="B164" s="32" t="s">
        <v>523</v>
      </c>
      <c r="C164" s="1" t="s">
        <v>108</v>
      </c>
      <c r="D164" s="18" t="str">
        <f t="shared" si="3"/>
        <v>Z30_50_</v>
      </c>
      <c r="E164" s="48"/>
      <c r="F164" t="s">
        <v>291</v>
      </c>
      <c r="G164" s="4" t="s">
        <v>234</v>
      </c>
      <c r="H164" s="20" t="str">
        <f t="shared" si="4"/>
        <v>VARIABLE LABELS Z30_50_ 'Alter: 30 - unter 50 Jahre'.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</row>
    <row r="165" spans="1:95" ht="12.75">
      <c r="A165" s="32" t="s">
        <v>522</v>
      </c>
      <c r="B165" s="32" t="s">
        <v>524</v>
      </c>
      <c r="C165" s="1" t="s">
        <v>109</v>
      </c>
      <c r="D165" s="18" t="str">
        <f t="shared" si="3"/>
        <v>Z50_65_</v>
      </c>
      <c r="E165" s="48"/>
      <c r="F165" t="s">
        <v>292</v>
      </c>
      <c r="G165" s="4" t="s">
        <v>234</v>
      </c>
      <c r="H165" s="20" t="str">
        <f t="shared" si="4"/>
        <v>VARIABLE LABELS Z50_65_ 'Alter: 50 -unter  65 Jahre'.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</row>
    <row r="166" spans="1:95" ht="12.75">
      <c r="A166" s="32" t="s">
        <v>522</v>
      </c>
      <c r="B166" s="32" t="s">
        <v>525</v>
      </c>
      <c r="C166" s="1" t="s">
        <v>110</v>
      </c>
      <c r="D166" s="18" t="str">
        <f t="shared" si="3"/>
        <v>UEBER65</v>
      </c>
      <c r="E166" s="48"/>
      <c r="F166" t="s">
        <v>293</v>
      </c>
      <c r="G166" s="4" t="s">
        <v>234</v>
      </c>
      <c r="H166" s="20" t="str">
        <f t="shared" si="4"/>
        <v>VARIABLE LABELS UEBER65 'Alter: 65 Jahre und mehr'.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</row>
    <row r="167" spans="1:95" ht="12.75">
      <c r="A167" s="32" t="s">
        <v>522</v>
      </c>
      <c r="B167" s="32" t="s">
        <v>526</v>
      </c>
      <c r="C167" s="1" t="s">
        <v>111</v>
      </c>
      <c r="D167" s="18" t="str">
        <f t="shared" si="3"/>
        <v>AUSLGESA</v>
      </c>
      <c r="E167" s="48"/>
      <c r="F167" s="1" t="s">
        <v>294</v>
      </c>
      <c r="G167" s="4" t="s">
        <v>234</v>
      </c>
      <c r="H167" s="20" t="str">
        <f t="shared" si="4"/>
        <v>VARIABLE LABELS AUSLGESA 'Ausländer gesamt'.</v>
      </c>
      <c r="I167" s="1"/>
      <c r="J167" s="1"/>
      <c r="K167" s="1"/>
      <c r="L167" s="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</row>
    <row r="168" spans="1:95" ht="12.75">
      <c r="A168" s="32" t="s">
        <v>522</v>
      </c>
      <c r="B168" s="32" t="s">
        <v>527</v>
      </c>
      <c r="C168" s="1" t="s">
        <v>112</v>
      </c>
      <c r="D168" s="18" t="str">
        <f t="shared" si="3"/>
        <v>AUSMAENN</v>
      </c>
      <c r="E168" s="48"/>
      <c r="F168" s="1" t="s">
        <v>295</v>
      </c>
      <c r="G168" s="4" t="s">
        <v>234</v>
      </c>
      <c r="H168" s="20" t="str">
        <f t="shared" si="4"/>
        <v>VARIABLE LABELS AUSMAENN 'Ausländer männlich'.</v>
      </c>
      <c r="I168" s="1"/>
      <c r="J168" s="1"/>
      <c r="K168" s="1"/>
      <c r="L168" s="1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</row>
    <row r="169" spans="1:95" ht="12.75">
      <c r="A169" s="32" t="s">
        <v>522</v>
      </c>
      <c r="B169" s="32" t="s">
        <v>528</v>
      </c>
      <c r="C169" s="1" t="s">
        <v>113</v>
      </c>
      <c r="D169" s="18" t="str">
        <f t="shared" si="3"/>
        <v>AUSWEIBL</v>
      </c>
      <c r="E169" s="48"/>
      <c r="F169" s="1" t="s">
        <v>296</v>
      </c>
      <c r="G169" s="4" t="s">
        <v>234</v>
      </c>
      <c r="H169" s="20" t="str">
        <f t="shared" si="4"/>
        <v>VARIABLE LABELS AUSWEIBL 'Ausländer weiblich'.</v>
      </c>
      <c r="I169" s="1"/>
      <c r="J169" s="1"/>
      <c r="K169" s="1"/>
      <c r="L169" s="1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</row>
    <row r="170" spans="1:95" ht="12.75">
      <c r="A170" s="32" t="s">
        <v>522</v>
      </c>
      <c r="B170" s="32" t="s">
        <v>529</v>
      </c>
      <c r="C170" s="3" t="s">
        <v>114</v>
      </c>
      <c r="D170" s="18" t="str">
        <f t="shared" si="3"/>
        <v>AUSLANTE</v>
      </c>
      <c r="E170" s="48" t="s">
        <v>540</v>
      </c>
      <c r="F170" s="3" t="s">
        <v>297</v>
      </c>
      <c r="G170" s="3"/>
      <c r="H170" s="20" t="str">
        <f t="shared" si="4"/>
        <v>VARIABLE LABELS AUSLANTE 'Ausländeranteil an Gesamtbevölkerung (%)'.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</row>
    <row r="171" spans="1:95" ht="12.75">
      <c r="A171" s="32" t="s">
        <v>522</v>
      </c>
      <c r="B171" s="32" t="s">
        <v>530</v>
      </c>
      <c r="C171" s="3" t="s">
        <v>115</v>
      </c>
      <c r="D171" s="18" t="str">
        <f t="shared" si="3"/>
        <v>AN_U_6</v>
      </c>
      <c r="E171" s="48"/>
      <c r="F171" s="3" t="s">
        <v>298</v>
      </c>
      <c r="G171" s="3"/>
      <c r="H171" s="20" t="str">
        <f t="shared" si="4"/>
        <v>VARIABLE LABELS AN_U_6 'Anteil Alter: unter 6 Jahre'.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</row>
    <row r="172" spans="1:95" ht="12.75">
      <c r="A172" s="32" t="s">
        <v>522</v>
      </c>
      <c r="B172" s="32" t="s">
        <v>531</v>
      </c>
      <c r="C172" s="3" t="s">
        <v>116</v>
      </c>
      <c r="D172" s="18" t="str">
        <f t="shared" si="3"/>
        <v>AN_6_15</v>
      </c>
      <c r="E172" s="48"/>
      <c r="F172" s="3" t="s">
        <v>299</v>
      </c>
      <c r="G172" s="3"/>
      <c r="H172" s="20" t="str">
        <f t="shared" si="4"/>
        <v>VARIABLE LABELS AN_6_15 'Anteil Alter: 6 - unter 15 Jahre'.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</row>
    <row r="173" spans="1:95" ht="12.75">
      <c r="A173" s="32" t="s">
        <v>522</v>
      </c>
      <c r="B173" s="32" t="s">
        <v>532</v>
      </c>
      <c r="C173" s="3" t="s">
        <v>117</v>
      </c>
      <c r="D173" s="18" t="str">
        <f t="shared" si="3"/>
        <v>AN_15_18</v>
      </c>
      <c r="E173" s="48"/>
      <c r="F173" s="3" t="s">
        <v>300</v>
      </c>
      <c r="G173" s="3"/>
      <c r="H173" s="20" t="str">
        <f t="shared" si="4"/>
        <v>VARIABLE LABELS AN_15_18 'Anteil Alter: 15 - unter 18 Jahre'.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</row>
    <row r="174" spans="1:95" ht="12.75">
      <c r="A174" s="32" t="s">
        <v>522</v>
      </c>
      <c r="B174" s="32" t="s">
        <v>533</v>
      </c>
      <c r="C174" s="3" t="s">
        <v>118</v>
      </c>
      <c r="D174" s="18" t="str">
        <f t="shared" si="3"/>
        <v>AN_18_25</v>
      </c>
      <c r="E174" s="48" t="s">
        <v>540</v>
      </c>
      <c r="F174" s="3" t="s">
        <v>301</v>
      </c>
      <c r="G174" s="3"/>
      <c r="H174" s="20" t="str">
        <f t="shared" si="4"/>
        <v>VARIABLE LABELS AN_18_25 'Anteil Alter: 18 - unter 25 Jahre'.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</row>
    <row r="175" spans="1:95" ht="12.75">
      <c r="A175" s="32" t="s">
        <v>522</v>
      </c>
      <c r="B175" s="32" t="s">
        <v>534</v>
      </c>
      <c r="C175" s="3" t="s">
        <v>119</v>
      </c>
      <c r="D175" s="18" t="str">
        <f t="shared" si="3"/>
        <v>AN_25_30</v>
      </c>
      <c r="E175" s="48" t="s">
        <v>540</v>
      </c>
      <c r="F175" s="3" t="s">
        <v>302</v>
      </c>
      <c r="G175" s="3"/>
      <c r="H175" s="20" t="str">
        <f t="shared" si="4"/>
        <v>VARIABLE LABELS AN_25_30 'Anteil Alter: 25 - unter 30 Jahre'.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</row>
    <row r="176" spans="1:95" ht="12.75">
      <c r="A176" s="32" t="s">
        <v>522</v>
      </c>
      <c r="B176" s="32" t="s">
        <v>535</v>
      </c>
      <c r="C176" s="3" t="s">
        <v>120</v>
      </c>
      <c r="D176" s="18" t="str">
        <f t="shared" si="3"/>
        <v>AN_30_50</v>
      </c>
      <c r="E176" s="48" t="s">
        <v>540</v>
      </c>
      <c r="F176" s="3" t="s">
        <v>303</v>
      </c>
      <c r="G176" s="3"/>
      <c r="H176" s="20" t="str">
        <f t="shared" si="4"/>
        <v>VARIABLE LABELS AN_30_50 'Anteil Alter: 30 - unter 50 Jahre'.</v>
      </c>
      <c r="I176" s="3"/>
      <c r="J176" s="3"/>
      <c r="K176" s="3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</row>
    <row r="177" spans="1:95" ht="12.75">
      <c r="A177" s="32" t="s">
        <v>522</v>
      </c>
      <c r="B177" s="32" t="s">
        <v>536</v>
      </c>
      <c r="C177" s="3" t="s">
        <v>121</v>
      </c>
      <c r="D177" s="18" t="str">
        <f t="shared" si="3"/>
        <v>AN_50_65</v>
      </c>
      <c r="E177" s="48"/>
      <c r="F177" s="3" t="s">
        <v>304</v>
      </c>
      <c r="G177" s="3"/>
      <c r="H177" s="20" t="str">
        <f t="shared" si="4"/>
        <v>VARIABLE LABELS AN_50_65 'Anteil Alter: 50 -unter  65 Jahre'.</v>
      </c>
      <c r="I177" s="3"/>
      <c r="J177" s="3"/>
      <c r="K177" s="3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</row>
    <row r="178" spans="1:95" ht="12.75">
      <c r="A178" s="32" t="s">
        <v>522</v>
      </c>
      <c r="B178" s="32" t="s">
        <v>537</v>
      </c>
      <c r="C178" s="3" t="s">
        <v>122</v>
      </c>
      <c r="D178" s="18" t="str">
        <f aca="true" t="shared" si="5" ref="D178:D219">MID(C178,1,8)</f>
        <v>AN_UB_65</v>
      </c>
      <c r="E178" s="48"/>
      <c r="F178" s="3" t="s">
        <v>305</v>
      </c>
      <c r="G178" s="3"/>
      <c r="H178" s="20" t="str">
        <f t="shared" si="4"/>
        <v>VARIABLE LABELS AN_UB_65 'Anteil Alter: 65 Jahre und mehr'.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</row>
    <row r="179" spans="1:95" ht="12.75">
      <c r="A179" s="32" t="s">
        <v>522</v>
      </c>
      <c r="B179" s="32" t="s">
        <v>538</v>
      </c>
      <c r="C179" s="1" t="s">
        <v>123</v>
      </c>
      <c r="D179" s="18" t="str">
        <f t="shared" si="5"/>
        <v>CL1_BEV_</v>
      </c>
      <c r="E179" s="48"/>
      <c r="F179" s="1" t="s">
        <v>311</v>
      </c>
      <c r="G179" s="1"/>
      <c r="H179" s="20" t="str">
        <f t="shared" si="4"/>
        <v>VARIABLE LABELS CL1_BEV_ 'Cluster 1 '.</v>
      </c>
      <c r="I179" s="1"/>
      <c r="J179" s="1"/>
      <c r="K179" s="1"/>
      <c r="L179" s="1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</row>
    <row r="180" spans="1:95" ht="12.75">
      <c r="A180" s="32" t="s">
        <v>522</v>
      </c>
      <c r="B180" s="32" t="s">
        <v>539</v>
      </c>
      <c r="C180" s="1" t="s">
        <v>124</v>
      </c>
      <c r="D180" s="18" t="str">
        <f t="shared" si="5"/>
        <v>CL2_ALTE</v>
      </c>
      <c r="E180" s="48"/>
      <c r="F180" s="1" t="s">
        <v>306</v>
      </c>
      <c r="G180" s="1"/>
      <c r="H180" s="20" t="str">
        <f t="shared" si="4"/>
        <v>VARIABLE LABELS CL2_ALTE 'Cluster 2'.</v>
      </c>
      <c r="I180" s="1"/>
      <c r="J180" s="1"/>
      <c r="K180" s="1"/>
      <c r="L180" s="1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</row>
    <row r="181" spans="1:95" ht="12.75">
      <c r="A181" s="32" t="s">
        <v>522</v>
      </c>
      <c r="B181" s="32" t="s">
        <v>540</v>
      </c>
      <c r="C181" s="3" t="s">
        <v>125</v>
      </c>
      <c r="D181" s="18" t="str">
        <f t="shared" si="5"/>
        <v>AN_SIED</v>
      </c>
      <c r="E181" s="48" t="s">
        <v>540</v>
      </c>
      <c r="F181" s="3" t="s">
        <v>315</v>
      </c>
      <c r="G181" s="3"/>
      <c r="H181" s="20" t="str">
        <f t="shared" si="4"/>
        <v>VARIABLE LABELS AN_SIED 'Anteil der Siedlungs- und Verkehrsfläche'.</v>
      </c>
      <c r="I181" s="3"/>
      <c r="J181" s="3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</row>
    <row r="182" spans="1:95" ht="12.75">
      <c r="A182" s="32" t="s">
        <v>522</v>
      </c>
      <c r="B182" s="32" t="s">
        <v>541</v>
      </c>
      <c r="C182" s="3" t="s">
        <v>126</v>
      </c>
      <c r="D182" s="18" t="str">
        <f t="shared" si="5"/>
        <v>AN_LW</v>
      </c>
      <c r="E182" s="48"/>
      <c r="F182" s="3" t="s">
        <v>316</v>
      </c>
      <c r="G182" s="3"/>
      <c r="H182" s="20" t="str">
        <f t="shared" si="4"/>
        <v>VARIABLE LABELS AN_LW 'Anteil der Landwirtschaftsfläche '.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</row>
    <row r="183" spans="1:95" ht="12.75">
      <c r="A183" s="32" t="s">
        <v>522</v>
      </c>
      <c r="B183" s="32" t="s">
        <v>542</v>
      </c>
      <c r="C183" s="3" t="s">
        <v>127</v>
      </c>
      <c r="D183" s="18" t="str">
        <f t="shared" si="5"/>
        <v>AN_GE</v>
      </c>
      <c r="E183" s="48"/>
      <c r="F183" s="3" t="s">
        <v>317</v>
      </c>
      <c r="G183" s="3"/>
      <c r="H183" s="20" t="str">
        <f t="shared" si="4"/>
        <v>VARIABLE LABELS AN_GE 'Anteil der Gewerbe, Industriefläche'.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</row>
    <row r="184" spans="1:95" ht="12.75">
      <c r="A184" s="32" t="s">
        <v>523</v>
      </c>
      <c r="B184" s="32" t="s">
        <v>517</v>
      </c>
      <c r="C184" s="1" t="s">
        <v>128</v>
      </c>
      <c r="D184" s="18" t="str">
        <f t="shared" si="5"/>
        <v>CL4_FLAE</v>
      </c>
      <c r="E184" s="48"/>
      <c r="F184" s="1" t="s">
        <v>310</v>
      </c>
      <c r="G184" s="1"/>
      <c r="H184" s="20" t="str">
        <f t="shared" si="4"/>
        <v>VARIABLE LABELS CL4_FLAE 'Cluster 4 (An_LW, AN_GE, AN_sied)'.</v>
      </c>
      <c r="I184" s="1"/>
      <c r="J184" s="1"/>
      <c r="K184" s="1"/>
      <c r="L184" s="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</row>
    <row r="185" spans="1:95" ht="12.75">
      <c r="A185" s="32" t="s">
        <v>523</v>
      </c>
      <c r="B185" s="32" t="s">
        <v>518</v>
      </c>
      <c r="C185" s="3" t="s">
        <v>129</v>
      </c>
      <c r="D185" s="18" t="str">
        <f t="shared" si="5"/>
        <v>AN_ALO</v>
      </c>
      <c r="E185" s="48"/>
      <c r="F185" s="3" t="s">
        <v>307</v>
      </c>
      <c r="G185" s="3"/>
      <c r="H185" s="20" t="str">
        <f t="shared" si="4"/>
        <v>VARIABLE LABELS AN_ALO 'Anteil der Arbeitslosen an der Gesamtbevölkerung'.</v>
      </c>
      <c r="I185" s="3"/>
      <c r="J185" s="3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</row>
    <row r="186" spans="1:95" ht="12.75">
      <c r="A186" s="32" t="s">
        <v>523</v>
      </c>
      <c r="B186" s="32" t="s">
        <v>519</v>
      </c>
      <c r="C186" s="3" t="s">
        <v>130</v>
      </c>
      <c r="D186" s="18" t="str">
        <f t="shared" si="5"/>
        <v>AN_ALOAR</v>
      </c>
      <c r="E186" s="48"/>
      <c r="F186" s="3" t="s">
        <v>308</v>
      </c>
      <c r="G186" s="3"/>
      <c r="H186" s="20" t="str">
        <f t="shared" si="4"/>
        <v>VARIABLE LABELS AN_ALOAR 'Anteil der arbeitslosen Arbeiter an der Gesamtbevölkerung'.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</row>
    <row r="187" spans="1:95" ht="12.75">
      <c r="A187" s="32" t="s">
        <v>523</v>
      </c>
      <c r="B187" s="32" t="s">
        <v>520</v>
      </c>
      <c r="C187" s="3" t="s">
        <v>131</v>
      </c>
      <c r="D187" s="18" t="str">
        <f t="shared" si="5"/>
        <v>AN_ALOAN</v>
      </c>
      <c r="E187" s="48"/>
      <c r="F187" s="3" t="s">
        <v>309</v>
      </c>
      <c r="G187" s="3"/>
      <c r="H187" s="20" t="str">
        <f t="shared" si="4"/>
        <v>VARIABLE LABELS AN_ALOAN 'Anteil der arbeitslosen Angestellten an der Gesamtbevölkerung'.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</row>
    <row r="188" spans="1:12" ht="12.75">
      <c r="A188" s="32" t="s">
        <v>523</v>
      </c>
      <c r="B188" s="32" t="s">
        <v>521</v>
      </c>
      <c r="C188" s="1" t="s">
        <v>132</v>
      </c>
      <c r="D188" s="18" t="str">
        <f t="shared" si="5"/>
        <v>CL5_ALO</v>
      </c>
      <c r="E188" s="48"/>
      <c r="F188" s="1" t="s">
        <v>314</v>
      </c>
      <c r="G188" s="1"/>
      <c r="H188" s="20" t="str">
        <f t="shared" si="4"/>
        <v>VARIABLE LABELS CL5_ALO 'Cluster 5 (An_Alo, An_Aloar, An_AloAn)'.</v>
      </c>
      <c r="I188" s="1"/>
      <c r="J188" s="1"/>
      <c r="K188" s="1"/>
      <c r="L188" s="1"/>
    </row>
    <row r="189" spans="1:22" ht="12.75">
      <c r="A189" s="32" t="s">
        <v>523</v>
      </c>
      <c r="B189" s="32" t="s">
        <v>522</v>
      </c>
      <c r="C189" s="3" t="s">
        <v>133</v>
      </c>
      <c r="D189" s="18" t="str">
        <f t="shared" si="5"/>
        <v>AN_SVAR</v>
      </c>
      <c r="E189" s="48"/>
      <c r="F189" s="3" t="s">
        <v>312</v>
      </c>
      <c r="G189" s="3"/>
      <c r="H189" s="20" t="str">
        <f t="shared" si="4"/>
        <v>VARIABLE LABELS AN_SVAR 'Anteil der SV-Arbeiter an der Gesamtbevölkerung'.</v>
      </c>
      <c r="I189" s="3"/>
      <c r="J189" s="3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>
      <c r="A190" s="32" t="s">
        <v>523</v>
      </c>
      <c r="B190" s="32" t="s">
        <v>523</v>
      </c>
      <c r="C190" s="3" t="s">
        <v>134</v>
      </c>
      <c r="D190" s="18" t="str">
        <f t="shared" si="5"/>
        <v>AN_SVAN</v>
      </c>
      <c r="E190" s="48" t="s">
        <v>540</v>
      </c>
      <c r="F190" s="3" t="s">
        <v>313</v>
      </c>
      <c r="G190" s="3"/>
      <c r="H190" s="20" t="str">
        <f t="shared" si="4"/>
        <v>VARIABLE LABELS AN_SVAN 'Anteil der SV-Angestellten an der Gesamtbevölkerung'.</v>
      </c>
      <c r="I190" s="3"/>
      <c r="J190" s="3"/>
      <c r="K190" s="3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>
      <c r="A191" s="32" t="s">
        <v>523</v>
      </c>
      <c r="B191" s="32" t="s">
        <v>524</v>
      </c>
      <c r="C191" s="16" t="s">
        <v>320</v>
      </c>
      <c r="D191" s="18" t="str">
        <f t="shared" si="5"/>
        <v>Gruendu</v>
      </c>
      <c r="E191" s="46" t="s">
        <v>597</v>
      </c>
      <c r="F191" s="3" t="s">
        <v>331</v>
      </c>
      <c r="H191" s="20" t="str">
        <f t="shared" si="4"/>
        <v>VARIABLE LABELS Gruendu 'Alle Gründungen im Ortsteil'.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>
      <c r="A192" s="32" t="s">
        <v>523</v>
      </c>
      <c r="B192" s="32" t="s">
        <v>525</v>
      </c>
      <c r="C192" s="16" t="s">
        <v>321</v>
      </c>
      <c r="D192" s="18" t="str">
        <f t="shared" si="5"/>
        <v>Grue1990</v>
      </c>
      <c r="E192" s="46" t="s">
        <v>597</v>
      </c>
      <c r="F192" s="1" t="s">
        <v>332</v>
      </c>
      <c r="G192" s="1"/>
      <c r="H192" s="20" t="str">
        <f t="shared" si="4"/>
        <v>VARIABLE LABELS Grue1990 'Gründungen 1990 (alle WZ)'.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>
      <c r="A193" s="32" t="s">
        <v>523</v>
      </c>
      <c r="B193" s="32" t="s">
        <v>526</v>
      </c>
      <c r="C193" s="16" t="s">
        <v>322</v>
      </c>
      <c r="D193" s="18" t="str">
        <f t="shared" si="5"/>
        <v>Grue1991</v>
      </c>
      <c r="E193" s="46" t="s">
        <v>597</v>
      </c>
      <c r="F193" s="1" t="s">
        <v>333</v>
      </c>
      <c r="G193" s="1"/>
      <c r="H193" s="20" t="str">
        <f t="shared" si="4"/>
        <v>VARIABLE LABELS Grue1991 'Gründungen 1991 (alle WZ)'.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>
      <c r="A194" s="32" t="s">
        <v>523</v>
      </c>
      <c r="B194" s="32" t="s">
        <v>527</v>
      </c>
      <c r="C194" s="16" t="s">
        <v>323</v>
      </c>
      <c r="D194" s="18" t="str">
        <f t="shared" si="5"/>
        <v>Grue1992</v>
      </c>
      <c r="E194" s="46" t="s">
        <v>597</v>
      </c>
      <c r="F194" s="1" t="s">
        <v>334</v>
      </c>
      <c r="G194" s="1"/>
      <c r="H194" s="20" t="str">
        <f t="shared" si="4"/>
        <v>VARIABLE LABELS Grue1992 'Gründungen 1992 (alle WZ)'.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>
      <c r="A195" s="32" t="s">
        <v>523</v>
      </c>
      <c r="B195" s="32" t="s">
        <v>528</v>
      </c>
      <c r="C195" s="16" t="s">
        <v>324</v>
      </c>
      <c r="D195" s="18" t="str">
        <f t="shared" si="5"/>
        <v>Grue1993</v>
      </c>
      <c r="E195" s="46" t="s">
        <v>597</v>
      </c>
      <c r="F195" s="1" t="s">
        <v>335</v>
      </c>
      <c r="G195" s="1"/>
      <c r="H195" s="20" t="str">
        <f t="shared" si="4"/>
        <v>VARIABLE LABELS Grue1993 'Gründungen 1993 (alle WZ)'.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>
      <c r="A196" s="32" t="s">
        <v>523</v>
      </c>
      <c r="B196" s="32" t="s">
        <v>529</v>
      </c>
      <c r="C196" s="16" t="s">
        <v>325</v>
      </c>
      <c r="D196" s="18" t="str">
        <f t="shared" si="5"/>
        <v>Grue1994</v>
      </c>
      <c r="E196" s="46" t="s">
        <v>597</v>
      </c>
      <c r="F196" s="1" t="s">
        <v>336</v>
      </c>
      <c r="G196" s="1"/>
      <c r="H196" s="20" t="str">
        <f t="shared" si="4"/>
        <v>VARIABLE LABELS Grue1994 'Gründungen 1994 (alle WZ)'.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>
      <c r="A197" s="32" t="s">
        <v>523</v>
      </c>
      <c r="B197" s="32" t="s">
        <v>530</v>
      </c>
      <c r="C197" s="16" t="s">
        <v>326</v>
      </c>
      <c r="D197" s="18" t="str">
        <f t="shared" si="5"/>
        <v>Grue1995</v>
      </c>
      <c r="E197" s="46" t="s">
        <v>597</v>
      </c>
      <c r="F197" s="1" t="s">
        <v>337</v>
      </c>
      <c r="G197" s="1"/>
      <c r="H197" s="20" t="str">
        <f t="shared" si="4"/>
        <v>VARIABLE LABELS Grue1995 'Gründungen 1995 (alle WZ)'.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>
      <c r="A198" s="32" t="s">
        <v>523</v>
      </c>
      <c r="B198" s="32" t="s">
        <v>531</v>
      </c>
      <c r="C198" s="16" t="s">
        <v>327</v>
      </c>
      <c r="D198" s="18" t="str">
        <f t="shared" si="5"/>
        <v>Grue1996</v>
      </c>
      <c r="E198" s="46" t="s">
        <v>597</v>
      </c>
      <c r="F198" s="1" t="s">
        <v>338</v>
      </c>
      <c r="G198" s="1"/>
      <c r="H198" s="20" t="str">
        <f t="shared" si="4"/>
        <v>VARIABLE LABELS Grue1996 'Gründungen 1996 (alle WZ)'.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>
      <c r="A199" s="32" t="s">
        <v>523</v>
      </c>
      <c r="B199" s="32" t="s">
        <v>532</v>
      </c>
      <c r="C199" s="16" t="s">
        <v>328</v>
      </c>
      <c r="D199" s="18" t="str">
        <f t="shared" si="5"/>
        <v>Grue1997</v>
      </c>
      <c r="E199" s="46" t="s">
        <v>597</v>
      </c>
      <c r="F199" s="1" t="s">
        <v>339</v>
      </c>
      <c r="G199" s="1"/>
      <c r="H199" s="20" t="str">
        <f t="shared" si="4"/>
        <v>VARIABLE LABELS Grue1997 'Gründungen 1997 (alle WZ)'.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>
      <c r="A200" s="32" t="s">
        <v>523</v>
      </c>
      <c r="B200" s="32" t="s">
        <v>533</v>
      </c>
      <c r="C200" s="16" t="s">
        <v>329</v>
      </c>
      <c r="D200" s="18" t="str">
        <f t="shared" si="5"/>
        <v>Grue1998</v>
      </c>
      <c r="E200" s="46" t="s">
        <v>597</v>
      </c>
      <c r="F200" s="1" t="s">
        <v>340</v>
      </c>
      <c r="G200" s="1"/>
      <c r="H200" s="20" t="str">
        <f t="shared" si="4"/>
        <v>VARIABLE LABELS Grue1998 'Gründungen 1998 (alle WZ)'.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>
      <c r="A201" s="32" t="s">
        <v>523</v>
      </c>
      <c r="B201" s="32" t="s">
        <v>534</v>
      </c>
      <c r="C201" s="16" t="s">
        <v>330</v>
      </c>
      <c r="D201" s="18" t="str">
        <f t="shared" si="5"/>
        <v>Grue1999</v>
      </c>
      <c r="E201" s="46" t="s">
        <v>597</v>
      </c>
      <c r="F201" s="1" t="s">
        <v>341</v>
      </c>
      <c r="G201" s="1"/>
      <c r="H201" s="20" t="str">
        <f t="shared" si="4"/>
        <v>VARIABLE LABELS Grue1999 'Gründungen 1999 (alle WZ)'.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>
      <c r="A202" s="32" t="s">
        <v>523</v>
      </c>
      <c r="B202" s="32" t="s">
        <v>535</v>
      </c>
      <c r="C202" s="16" t="s">
        <v>382</v>
      </c>
      <c r="D202" s="18" t="str">
        <f t="shared" si="5"/>
        <v>GrS_Prod</v>
      </c>
      <c r="E202" s="46" t="s">
        <v>597</v>
      </c>
      <c r="F202" s="1" t="s">
        <v>342</v>
      </c>
      <c r="G202" s="1"/>
      <c r="H202" s="20" t="str">
        <f t="shared" si="4"/>
        <v>VARIABLE LABELS GrS_Prod 'Gründungen sekundärer Sektor'.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>
      <c r="A203" s="32" t="s">
        <v>523</v>
      </c>
      <c r="B203" s="32" t="s">
        <v>536</v>
      </c>
      <c r="C203" s="16" t="s">
        <v>366</v>
      </c>
      <c r="D203" s="18" t="str">
        <f t="shared" si="5"/>
        <v>GrS_Hand</v>
      </c>
      <c r="E203" s="46" t="s">
        <v>597</v>
      </c>
      <c r="F203" s="1" t="s">
        <v>343</v>
      </c>
      <c r="G203" s="1"/>
      <c r="H203" s="20" t="str">
        <f t="shared" si="4"/>
        <v>VARIABLE LABELS GrS_Hand 'Gründungen Handels Sektor (Teil von III)'.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>
      <c r="A204" s="32" t="s">
        <v>523</v>
      </c>
      <c r="B204" s="32" t="s">
        <v>537</v>
      </c>
      <c r="C204" s="16" t="s">
        <v>367</v>
      </c>
      <c r="D204" s="18" t="str">
        <f t="shared" si="5"/>
        <v>GrS_DL</v>
      </c>
      <c r="E204" s="46" t="s">
        <v>597</v>
      </c>
      <c r="F204" s="1" t="s">
        <v>344</v>
      </c>
      <c r="G204" s="1"/>
      <c r="H204" s="20" t="str">
        <f t="shared" si="4"/>
        <v>VARIABLE LABELS GrS_DL 'Gründungen Dienstleistungs-Sektor (Teil von III)'.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>
      <c r="A205" s="32" t="s">
        <v>523</v>
      </c>
      <c r="B205" s="32" t="s">
        <v>538</v>
      </c>
      <c r="C205" s="16" t="s">
        <v>368</v>
      </c>
      <c r="D205" s="18" t="str">
        <f t="shared" si="5"/>
        <v>GrS_OoE</v>
      </c>
      <c r="E205" s="46" t="s">
        <v>597</v>
      </c>
      <c r="F205" s="1" t="s">
        <v>345</v>
      </c>
      <c r="G205" s="1"/>
      <c r="H205" s="20" t="str">
        <f t="shared" si="4"/>
        <v>VARIABLE LABELS GrS_OoE 'Gründungen andere Sektoren (Staat, Hh, Org ohne Erw.Char)'.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>
      <c r="A206" s="32" t="s">
        <v>523</v>
      </c>
      <c r="B206" s="32" t="s">
        <v>539</v>
      </c>
      <c r="C206" s="16" t="s">
        <v>369</v>
      </c>
      <c r="D206" s="18" t="str">
        <f t="shared" si="5"/>
        <v>Gr_EnerB</v>
      </c>
      <c r="E206" s="46" t="s">
        <v>597</v>
      </c>
      <c r="F206" s="1" t="s">
        <v>346</v>
      </c>
      <c r="G206" s="1"/>
      <c r="H206" s="20" t="str">
        <f t="shared" si="4"/>
        <v>VARIABLE LABELS Gr_EnerB 'Gründungen EnergBergbau'.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>
      <c r="A207" s="32" t="s">
        <v>523</v>
      </c>
      <c r="B207" s="32" t="s">
        <v>540</v>
      </c>
      <c r="C207" s="16" t="s">
        <v>370</v>
      </c>
      <c r="D207" s="18" t="str">
        <f t="shared" si="5"/>
        <v>Gr_Bau</v>
      </c>
      <c r="E207" s="46" t="s">
        <v>597</v>
      </c>
      <c r="F207" s="1" t="s">
        <v>347</v>
      </c>
      <c r="G207" s="1"/>
      <c r="H207" s="20" t="str">
        <f t="shared" si="4"/>
        <v>VARIABLE LABELS Gr_Bau 'Gründungen Baugewerbe'.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>
      <c r="A208" s="32" t="s">
        <v>523</v>
      </c>
      <c r="B208" s="32" t="s">
        <v>541</v>
      </c>
      <c r="C208" s="16" t="s">
        <v>371</v>
      </c>
      <c r="D208" s="18" t="str">
        <f t="shared" si="5"/>
        <v>Gr_TopTe</v>
      </c>
      <c r="E208" s="46" t="s">
        <v>597</v>
      </c>
      <c r="F208" s="1" t="s">
        <v>348</v>
      </c>
      <c r="G208" s="1"/>
      <c r="H208" s="20" t="str">
        <f t="shared" si="4"/>
        <v>VARIABLE LABELS Gr_TopTe 'Gründungen SpitzenTech VG'.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>
      <c r="A209" s="32" t="s">
        <v>523</v>
      </c>
      <c r="B209" s="32" t="s">
        <v>542</v>
      </c>
      <c r="C209" s="16" t="s">
        <v>372</v>
      </c>
      <c r="D209" s="18" t="str">
        <f t="shared" si="5"/>
        <v>Gr_HiTec</v>
      </c>
      <c r="E209" s="46" t="s">
        <v>597</v>
      </c>
      <c r="F209" s="1" t="s">
        <v>349</v>
      </c>
      <c r="G209" s="1"/>
      <c r="H209" s="20" t="str">
        <f t="shared" si="4"/>
        <v>VARIABLE LABELS Gr_HiTec 'Gründungen HighTech VG'.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>
      <c r="A210" s="32" t="s">
        <v>524</v>
      </c>
      <c r="B210" s="32" t="s">
        <v>517</v>
      </c>
      <c r="C210" s="16" t="s">
        <v>373</v>
      </c>
      <c r="D210" s="18" t="str">
        <f t="shared" si="5"/>
        <v>Gr_VG</v>
      </c>
      <c r="E210" s="46" t="s">
        <v>597</v>
      </c>
      <c r="F210" s="1" t="s">
        <v>350</v>
      </c>
      <c r="G210" s="1"/>
      <c r="H210" s="20" t="str">
        <f t="shared" si="4"/>
        <v>VARIABLE LABELS Gr_VG 'Gründungen Verarb. Gew (ohne Hi-Tech)'.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>
      <c r="A211" s="32" t="s">
        <v>524</v>
      </c>
      <c r="B211" s="32" t="s">
        <v>518</v>
      </c>
      <c r="C211" s="16" t="s">
        <v>374</v>
      </c>
      <c r="D211" s="18" t="str">
        <f t="shared" si="5"/>
        <v>Gr_Handl</v>
      </c>
      <c r="E211" s="46" t="s">
        <v>597</v>
      </c>
      <c r="F211" s="1" t="s">
        <v>351</v>
      </c>
      <c r="G211" s="1"/>
      <c r="H211" s="20" t="str">
        <f t="shared" si="4"/>
        <v>VARIABLE LABELS Gr_Handl 'Gründungen Handel'.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>
      <c r="A212" s="32" t="s">
        <v>524</v>
      </c>
      <c r="B212" s="32" t="s">
        <v>519</v>
      </c>
      <c r="C212" s="16" t="s">
        <v>375</v>
      </c>
      <c r="D212" s="18" t="str">
        <f t="shared" si="5"/>
        <v>Gr_Verke</v>
      </c>
      <c r="E212" s="46" t="s">
        <v>597</v>
      </c>
      <c r="F212" s="1" t="s">
        <v>352</v>
      </c>
      <c r="G212" s="1"/>
      <c r="H212" s="20" t="str">
        <f t="shared" si="4"/>
        <v>VARIABLE LABELS Gr_Verke 'Gründungen Verkehr'.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>
      <c r="A213" s="32" t="s">
        <v>524</v>
      </c>
      <c r="B213" s="32" t="s">
        <v>520</v>
      </c>
      <c r="C213" s="16" t="s">
        <v>376</v>
      </c>
      <c r="D213" s="18" t="str">
        <f t="shared" si="5"/>
        <v>Gr_Nachr</v>
      </c>
      <c r="E213" s="46" t="s">
        <v>597</v>
      </c>
      <c r="F213" s="1" t="s">
        <v>353</v>
      </c>
      <c r="G213" s="1"/>
      <c r="H213" s="20" t="str">
        <f t="shared" si="4"/>
        <v>VARIABLE LABELS Gr_Nachr 'Gründungen Nachrichtenübermittlung'.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>
      <c r="A214" s="32" t="s">
        <v>524</v>
      </c>
      <c r="B214" s="32" t="s">
        <v>521</v>
      </c>
      <c r="C214" s="16" t="s">
        <v>377</v>
      </c>
      <c r="D214" s="18" t="str">
        <f t="shared" si="5"/>
        <v>Gr_BerDL</v>
      </c>
      <c r="E214" s="46" t="s">
        <v>597</v>
      </c>
      <c r="F214" s="1" t="s">
        <v>354</v>
      </c>
      <c r="G214" s="1"/>
      <c r="H214" s="20" t="str">
        <f t="shared" si="4"/>
        <v>VARIABLE LABELS Gr_BerDL 'Gründungen Techn+Berat DL'.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>
      <c r="A215" s="32" t="s">
        <v>524</v>
      </c>
      <c r="B215" s="32" t="s">
        <v>522</v>
      </c>
      <c r="C215" s="16" t="s">
        <v>378</v>
      </c>
      <c r="D215" s="18" t="str">
        <f t="shared" si="5"/>
        <v>Gr_uebDL</v>
      </c>
      <c r="E215" s="46" t="s">
        <v>597</v>
      </c>
      <c r="F215" s="1" t="s">
        <v>355</v>
      </c>
      <c r="G215" s="1"/>
      <c r="H215" s="20" t="str">
        <f t="shared" si="4"/>
        <v>VARIABLE LABELS Gr_uebDL 'Gründungen übrige Untern-DL'.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>
      <c r="A216" s="32" t="s">
        <v>524</v>
      </c>
      <c r="B216" s="32" t="s">
        <v>523</v>
      </c>
      <c r="C216" s="16" t="s">
        <v>379</v>
      </c>
      <c r="D216" s="18" t="str">
        <f t="shared" si="5"/>
        <v>Gr_konDL</v>
      </c>
      <c r="E216" s="46" t="s">
        <v>597</v>
      </c>
      <c r="F216" s="1" t="s">
        <v>356</v>
      </c>
      <c r="G216" s="1"/>
      <c r="H216" s="20" t="str">
        <f t="shared" si="4"/>
        <v>VARIABLE LABELS Gr_konDL 'Gründungen konsumbez. DL'.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>
      <c r="A217" s="32" t="s">
        <v>524</v>
      </c>
      <c r="B217" s="32" t="s">
        <v>524</v>
      </c>
      <c r="C217" s="16" t="s">
        <v>380</v>
      </c>
      <c r="D217" s="18" t="str">
        <f t="shared" si="5"/>
        <v>Gr_BanVe</v>
      </c>
      <c r="E217" s="46" t="s">
        <v>597</v>
      </c>
      <c r="F217" s="1" t="s">
        <v>357</v>
      </c>
      <c r="G217" s="1"/>
      <c r="H217" s="20" t="str">
        <f t="shared" si="4"/>
        <v>VARIABLE LABELS Gr_BanVe 'Gründungen Banken und Versicherungen'.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>
      <c r="A218" s="32" t="s">
        <v>524</v>
      </c>
      <c r="B218" s="32" t="s">
        <v>525</v>
      </c>
      <c r="C218" s="16" t="s">
        <v>381</v>
      </c>
      <c r="D218" s="18" t="str">
        <f t="shared" si="5"/>
        <v>Gr_Wiss</v>
      </c>
      <c r="E218" s="46" t="s">
        <v>597</v>
      </c>
      <c r="F218" s="1" t="s">
        <v>358</v>
      </c>
      <c r="G218" s="1"/>
      <c r="H218" s="20" t="str">
        <f t="shared" si="4"/>
        <v>VARIABLE LABELS Gr_Wiss 'Gründungen übrige Wissenschaften'.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>
      <c r="A219" s="32" t="s">
        <v>524</v>
      </c>
      <c r="B219" s="32" t="s">
        <v>526</v>
      </c>
      <c r="C219" s="30" t="s">
        <v>475</v>
      </c>
      <c r="D219" s="18" t="str">
        <f t="shared" si="5"/>
        <v>GruInten</v>
      </c>
      <c r="E219" s="46" t="s">
        <v>597</v>
      </c>
      <c r="F219" s="1" t="s">
        <v>476</v>
      </c>
      <c r="G219" s="1"/>
      <c r="H219" s="20" t="str">
        <f t="shared" si="4"/>
        <v>VARIABLE LABELS GruInten 'Gründungs-Intensität (Anz. Gründ / Anz. SV-Beschäftigte)'.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>
      <c r="A220" s="32" t="s">
        <v>524</v>
      </c>
      <c r="B220" s="32" t="s">
        <v>527</v>
      </c>
      <c r="C220" s="1"/>
      <c r="D220" s="1"/>
      <c r="E220" s="50"/>
      <c r="F220" s="1"/>
      <c r="G220" s="1"/>
      <c r="H220" s="1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>
      <c r="A221" s="32" t="s">
        <v>524</v>
      </c>
      <c r="B221" s="32" t="s">
        <v>528</v>
      </c>
      <c r="C221" s="1"/>
      <c r="D221" s="1"/>
      <c r="E221" s="50"/>
      <c r="F221" s="1"/>
      <c r="G221" s="1"/>
      <c r="H221" s="1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>
      <c r="A222" s="32" t="s">
        <v>524</v>
      </c>
      <c r="B222" s="32" t="s">
        <v>529</v>
      </c>
      <c r="C222" s="1"/>
      <c r="D222" s="1"/>
      <c r="E222" s="50"/>
      <c r="F222" s="1"/>
      <c r="G222" s="1"/>
      <c r="H222" s="1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32" t="s">
        <v>524</v>
      </c>
      <c r="B223" s="32" t="s">
        <v>530</v>
      </c>
      <c r="C223" s="1"/>
      <c r="D223" s="1"/>
      <c r="E223" s="50"/>
      <c r="F223" s="1"/>
      <c r="G223" s="1"/>
      <c r="H223" s="1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>
      <c r="A224" s="32" t="s">
        <v>524</v>
      </c>
      <c r="B224" s="32" t="s">
        <v>531</v>
      </c>
      <c r="C224" s="1"/>
      <c r="D224" s="1"/>
      <c r="E224" s="50"/>
      <c r="F224" s="1"/>
      <c r="G224" s="1"/>
      <c r="H224" s="1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>
      <c r="A225" s="32" t="s">
        <v>524</v>
      </c>
      <c r="B225" s="32" t="s">
        <v>532</v>
      </c>
      <c r="C225" s="1"/>
      <c r="D225" s="1"/>
      <c r="E225" s="50"/>
      <c r="F225" s="1"/>
      <c r="G225" s="1"/>
      <c r="H225" s="1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>
      <c r="A226" s="32" t="s">
        <v>524</v>
      </c>
      <c r="B226" s="32" t="s">
        <v>533</v>
      </c>
      <c r="C226" s="1"/>
      <c r="D226" s="1"/>
      <c r="E226" s="50"/>
      <c r="F226" s="1"/>
      <c r="G226" s="1"/>
      <c r="H226" s="1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>
      <c r="A227" s="32" t="s">
        <v>524</v>
      </c>
      <c r="B227" s="32" t="s">
        <v>534</v>
      </c>
      <c r="C227" s="1"/>
      <c r="D227" s="1"/>
      <c r="E227" s="50"/>
      <c r="F227" s="1"/>
      <c r="G227" s="1"/>
      <c r="H227" s="1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>
      <c r="A228" s="32" t="s">
        <v>524</v>
      </c>
      <c r="B228" s="32" t="s">
        <v>535</v>
      </c>
      <c r="C228" s="1"/>
      <c r="D228" s="1"/>
      <c r="E228" s="50"/>
      <c r="F228" s="1"/>
      <c r="G228" s="1"/>
      <c r="H228" s="1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>
      <c r="A229" s="32" t="s">
        <v>524</v>
      </c>
      <c r="B229" s="32" t="s">
        <v>536</v>
      </c>
      <c r="C229" s="1"/>
      <c r="D229" s="1"/>
      <c r="E229" s="50"/>
      <c r="F229" s="1"/>
      <c r="G229" s="1"/>
      <c r="H229" s="1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>
      <c r="A230" s="32" t="s">
        <v>524</v>
      </c>
      <c r="B230" s="32" t="s">
        <v>537</v>
      </c>
      <c r="C230" s="1"/>
      <c r="D230" s="1"/>
      <c r="E230" s="50"/>
      <c r="F230" s="1"/>
      <c r="G230" s="1"/>
      <c r="H230" s="1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>
      <c r="A231" s="32" t="s">
        <v>524</v>
      </c>
      <c r="B231" s="32" t="s">
        <v>538</v>
      </c>
      <c r="C231" s="1"/>
      <c r="D231" s="1"/>
      <c r="E231" s="50"/>
      <c r="F231" s="1"/>
      <c r="G231" s="1"/>
      <c r="H231" s="1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>
      <c r="A232" s="32" t="s">
        <v>524</v>
      </c>
      <c r="B232" s="32" t="s">
        <v>539</v>
      </c>
      <c r="C232" s="1"/>
      <c r="D232" s="1"/>
      <c r="E232" s="50"/>
      <c r="F232" s="1"/>
      <c r="G232" s="1"/>
      <c r="H232" s="1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>
      <c r="A233" s="32" t="s">
        <v>524</v>
      </c>
      <c r="B233" s="32" t="s">
        <v>540</v>
      </c>
      <c r="C233" s="1"/>
      <c r="D233" s="1"/>
      <c r="E233" s="50"/>
      <c r="F233" s="1"/>
      <c r="G233" s="1"/>
      <c r="H233" s="1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>
      <c r="A234" s="32" t="s">
        <v>524</v>
      </c>
      <c r="B234" s="32" t="s">
        <v>541</v>
      </c>
      <c r="C234" s="1"/>
      <c r="D234" s="1"/>
      <c r="E234" s="50"/>
      <c r="F234" s="1"/>
      <c r="G234" s="1"/>
      <c r="H234" s="1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>
      <c r="A235" s="32" t="s">
        <v>524</v>
      </c>
      <c r="B235" s="32" t="s">
        <v>542</v>
      </c>
      <c r="C235" s="1"/>
      <c r="D235" s="1"/>
      <c r="E235" s="50"/>
      <c r="F235" s="1"/>
      <c r="G235" s="1"/>
      <c r="H235" s="1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2.75">
      <c r="C236" s="1"/>
      <c r="D236" s="1"/>
      <c r="E236" s="50"/>
      <c r="F236" s="1"/>
      <c r="G236" s="1"/>
      <c r="H236" s="1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2.75">
      <c r="C237" s="1"/>
      <c r="D237" s="1"/>
      <c r="E237" s="50"/>
      <c r="F237" s="1"/>
      <c r="G237" s="1"/>
      <c r="H237" s="1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2.75">
      <c r="C238" s="1"/>
      <c r="D238" s="1"/>
      <c r="E238" s="50"/>
      <c r="F238" s="1"/>
      <c r="G238" s="1"/>
      <c r="H238" s="1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2.75">
      <c r="C239" s="1"/>
      <c r="D239" s="1"/>
      <c r="E239" s="50"/>
      <c r="F239" s="1"/>
      <c r="G239" s="1"/>
      <c r="H239" s="1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2.75">
      <c r="C240" s="1"/>
      <c r="D240" s="1"/>
      <c r="E240" s="50"/>
      <c r="F240" s="1"/>
      <c r="G240" s="1"/>
      <c r="H240" s="1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2.75">
      <c r="C241" s="1"/>
      <c r="D241" s="1"/>
      <c r="E241" s="50"/>
      <c r="F241" s="1"/>
      <c r="G241" s="1"/>
      <c r="H241" s="1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2.75">
      <c r="C242" s="1"/>
      <c r="D242" s="1"/>
      <c r="E242" s="50"/>
      <c r="F242" s="1"/>
      <c r="G242" s="1"/>
      <c r="H242" s="1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2.75">
      <c r="C243" s="1"/>
      <c r="D243" s="1"/>
      <c r="E243" s="50"/>
      <c r="F243" s="1"/>
      <c r="G243" s="1"/>
      <c r="H243" s="1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2.75">
      <c r="C244" s="1"/>
      <c r="D244" s="1"/>
      <c r="E244" s="50"/>
      <c r="F244" s="1"/>
      <c r="G244" s="1"/>
      <c r="H244" s="1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2.75">
      <c r="C245" s="1"/>
      <c r="D245" s="1"/>
      <c r="E245" s="50"/>
      <c r="F245" s="1"/>
      <c r="G245" s="1"/>
      <c r="H245" s="1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2.75">
      <c r="C246" s="1"/>
      <c r="D246" s="1"/>
      <c r="E246" s="50"/>
      <c r="F246" s="1"/>
      <c r="G246" s="1"/>
      <c r="H246" s="1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2.75">
      <c r="C247" s="1"/>
      <c r="D247" s="1"/>
      <c r="E247" s="50"/>
      <c r="F247" s="1"/>
      <c r="G247" s="1"/>
      <c r="H247" s="1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2.75">
      <c r="C248" s="1"/>
      <c r="D248" s="1"/>
      <c r="E248" s="50"/>
      <c r="F248" s="1"/>
      <c r="G248" s="1"/>
      <c r="H248" s="1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2.75">
      <c r="C249" s="1"/>
      <c r="D249" s="1"/>
      <c r="E249" s="50"/>
      <c r="F249" s="1"/>
      <c r="G249" s="1"/>
      <c r="H249" s="1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2.75">
      <c r="C250" s="1"/>
      <c r="D250" s="1"/>
      <c r="E250" s="50"/>
      <c r="F250" s="1"/>
      <c r="G250" s="1"/>
      <c r="H250" s="1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2.75">
      <c r="C251" s="1"/>
      <c r="D251" s="1"/>
      <c r="E251" s="50"/>
      <c r="F251" s="1"/>
      <c r="G251" s="1"/>
      <c r="H251" s="1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2.75">
      <c r="C252" s="1"/>
      <c r="D252" s="1"/>
      <c r="E252" s="50"/>
      <c r="F252" s="1"/>
      <c r="G252" s="1"/>
      <c r="H252" s="1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2.75">
      <c r="C253" s="1"/>
      <c r="D253" s="1"/>
      <c r="E253" s="50"/>
      <c r="F253" s="1"/>
      <c r="G253" s="1"/>
      <c r="H253" s="1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2.75">
      <c r="C254" s="1"/>
      <c r="D254" s="1"/>
      <c r="E254" s="50"/>
      <c r="F254" s="1"/>
      <c r="G254" s="1"/>
      <c r="H254" s="1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2.75">
      <c r="C255" s="1"/>
      <c r="D255" s="1"/>
      <c r="E255" s="50"/>
      <c r="F255" s="1"/>
      <c r="G255" s="1"/>
      <c r="H255" s="1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2.75">
      <c r="C256" s="1"/>
      <c r="D256" s="1"/>
      <c r="E256" s="50"/>
      <c r="F256" s="1"/>
      <c r="G256" s="1"/>
      <c r="H256" s="1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2.75">
      <c r="C257" s="1"/>
      <c r="D257" s="1"/>
      <c r="E257" s="50"/>
      <c r="F257" s="1"/>
      <c r="G257" s="1"/>
      <c r="H257" s="1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2.75">
      <c r="C258" s="1"/>
      <c r="D258" s="1"/>
      <c r="E258" s="50"/>
      <c r="F258" s="1"/>
      <c r="G258" s="1"/>
      <c r="H258" s="1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2.75">
      <c r="C259" s="1"/>
      <c r="D259" s="1"/>
      <c r="E259" s="50"/>
      <c r="F259" s="1"/>
      <c r="G259" s="1"/>
      <c r="H259" s="1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2.75">
      <c r="C260" s="1"/>
      <c r="D260" s="1"/>
      <c r="E260" s="50"/>
      <c r="F260" s="1"/>
      <c r="G260" s="1"/>
      <c r="H260" s="1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2.75">
      <c r="C261" s="1"/>
      <c r="D261" s="1"/>
      <c r="E261" s="50"/>
      <c r="F261" s="1"/>
      <c r="G261" s="1"/>
      <c r="H261" s="1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2.75">
      <c r="C262" s="1"/>
      <c r="D262" s="1"/>
      <c r="E262" s="50"/>
      <c r="F262" s="1"/>
      <c r="G262" s="1"/>
      <c r="H262" s="1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2.75">
      <c r="C263" s="1"/>
      <c r="D263" s="1"/>
      <c r="E263" s="50"/>
      <c r="F263" s="1"/>
      <c r="G263" s="1"/>
      <c r="H263" s="1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2.75">
      <c r="C264" s="1"/>
      <c r="D264" s="1"/>
      <c r="E264" s="50"/>
      <c r="F264" s="1"/>
      <c r="G264" s="1"/>
      <c r="H264" s="1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2.75">
      <c r="C265" s="1"/>
      <c r="D265" s="1"/>
      <c r="E265" s="50"/>
      <c r="F265" s="1"/>
      <c r="G265" s="1"/>
      <c r="H265" s="1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2.75">
      <c r="C266" s="1"/>
      <c r="D266" s="1"/>
      <c r="E266" s="50"/>
      <c r="F266" s="1"/>
      <c r="G266" s="1"/>
      <c r="H266" s="1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2.75">
      <c r="C267" s="1"/>
      <c r="D267" s="1"/>
      <c r="E267" s="50"/>
      <c r="F267" s="1"/>
      <c r="G267" s="1"/>
      <c r="H267" s="1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2.75">
      <c r="C268" s="1"/>
      <c r="D268" s="1"/>
      <c r="E268" s="50"/>
      <c r="F268" s="1"/>
      <c r="G268" s="1"/>
      <c r="H268" s="1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2.75">
      <c r="C269" s="1"/>
      <c r="D269" s="1"/>
      <c r="E269" s="50"/>
      <c r="F269" s="1"/>
      <c r="G269" s="1"/>
      <c r="H269" s="1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2.75">
      <c r="C270" s="1"/>
      <c r="D270" s="1"/>
      <c r="E270" s="50"/>
      <c r="F270" s="1"/>
      <c r="G270" s="1"/>
      <c r="H270" s="1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2.75">
      <c r="C271" s="1"/>
      <c r="D271" s="1"/>
      <c r="E271" s="50"/>
      <c r="F271" s="1"/>
      <c r="G271" s="1"/>
      <c r="H271" s="1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2.75">
      <c r="C272" s="1"/>
      <c r="D272" s="1"/>
      <c r="E272" s="50"/>
      <c r="F272" s="1"/>
      <c r="G272" s="1"/>
      <c r="H272" s="1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2.75">
      <c r="C273" s="1"/>
      <c r="D273" s="1"/>
      <c r="E273" s="50"/>
      <c r="F273" s="1"/>
      <c r="G273" s="1"/>
      <c r="H273" s="1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2.75">
      <c r="C274" s="1"/>
      <c r="D274" s="1"/>
      <c r="E274" s="50"/>
      <c r="F274" s="1"/>
      <c r="G274" s="1"/>
      <c r="H274" s="1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2.75">
      <c r="C275" s="1"/>
      <c r="D275" s="1"/>
      <c r="E275" s="50"/>
      <c r="F275" s="1"/>
      <c r="G275" s="1"/>
      <c r="H275" s="1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2.75">
      <c r="C276" s="1"/>
      <c r="D276" s="1"/>
      <c r="E276" s="50"/>
      <c r="F276" s="1"/>
      <c r="G276" s="1"/>
      <c r="H276" s="1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12" ht="12.75">
      <c r="C277" s="1"/>
      <c r="D277" s="1"/>
      <c r="E277" s="50"/>
      <c r="F277" s="1"/>
      <c r="G277" s="1"/>
      <c r="H277" s="18"/>
      <c r="I277" s="1"/>
      <c r="J277" s="1"/>
      <c r="K277" s="1"/>
      <c r="L277" s="1"/>
    </row>
    <row r="278" spans="3:12" ht="12.75">
      <c r="C278" s="1"/>
      <c r="D278" s="1"/>
      <c r="E278" s="50"/>
      <c r="F278" s="1"/>
      <c r="G278" s="1"/>
      <c r="H278" s="18"/>
      <c r="I278" s="1"/>
      <c r="J278" s="1"/>
      <c r="K278" s="1"/>
      <c r="L278" s="1"/>
    </row>
    <row r="279" spans="3:12" ht="12.75">
      <c r="C279" s="1"/>
      <c r="D279" s="1"/>
      <c r="E279" s="50"/>
      <c r="F279" s="1"/>
      <c r="G279" s="1"/>
      <c r="H279" s="18"/>
      <c r="I279" s="1"/>
      <c r="J279" s="1"/>
      <c r="K279" s="1"/>
      <c r="L279" s="1"/>
    </row>
    <row r="280" spans="3:11" ht="12.75">
      <c r="C280" s="1"/>
      <c r="D280" s="1"/>
      <c r="E280" s="50"/>
      <c r="F280" s="1"/>
      <c r="G280" s="1"/>
      <c r="H280" s="18"/>
      <c r="I280" s="1"/>
      <c r="J280" s="1"/>
      <c r="K280" s="1"/>
    </row>
    <row r="281" spans="3:11" ht="12.75">
      <c r="C281" s="1"/>
      <c r="D281" s="1"/>
      <c r="E281" s="50"/>
      <c r="F281" s="1"/>
      <c r="G281" s="1"/>
      <c r="H281" s="18"/>
      <c r="I281" s="1"/>
      <c r="J281" s="1"/>
      <c r="K281" s="1"/>
    </row>
    <row r="282" spans="3:11" ht="12.75">
      <c r="C282" s="1"/>
      <c r="D282" s="1"/>
      <c r="E282" s="50"/>
      <c r="F282" s="1"/>
      <c r="G282" s="1"/>
      <c r="H282" s="18"/>
      <c r="I282" s="1"/>
      <c r="J282" s="1"/>
      <c r="K282" s="1"/>
    </row>
    <row r="283" spans="3:11" ht="12.75">
      <c r="C283" s="1"/>
      <c r="D283" s="1"/>
      <c r="E283" s="50"/>
      <c r="F283" s="1"/>
      <c r="G283" s="1"/>
      <c r="H283" s="18"/>
      <c r="I283" s="1"/>
      <c r="J283" s="1"/>
      <c r="K283" s="1"/>
    </row>
    <row r="284" spans="3:11" ht="12.75">
      <c r="C284" s="1"/>
      <c r="D284" s="1"/>
      <c r="E284" s="50"/>
      <c r="F284" s="1"/>
      <c r="G284" s="1"/>
      <c r="H284" s="18"/>
      <c r="I284" s="1"/>
      <c r="J284" s="1"/>
      <c r="K284" s="1"/>
    </row>
    <row r="285" spans="3:11" ht="12.75">
      <c r="C285" s="1"/>
      <c r="D285" s="1"/>
      <c r="E285" s="50"/>
      <c r="F285" s="1"/>
      <c r="G285" s="1"/>
      <c r="H285" s="18"/>
      <c r="I285" s="1"/>
      <c r="J285" s="1"/>
      <c r="K285" s="1"/>
    </row>
    <row r="286" spans="3:11" ht="12.75">
      <c r="C286" s="1"/>
      <c r="D286" s="1"/>
      <c r="E286" s="50"/>
      <c r="F286" s="1"/>
      <c r="G286" s="1"/>
      <c r="H286" s="18"/>
      <c r="I286" s="1"/>
      <c r="J286" s="1"/>
      <c r="K286" s="1"/>
    </row>
    <row r="287" spans="3:11" ht="12.75">
      <c r="C287" s="1"/>
      <c r="D287" s="1"/>
      <c r="E287" s="50"/>
      <c r="F287" s="1"/>
      <c r="G287" s="1"/>
      <c r="H287" s="18"/>
      <c r="I287" s="1"/>
      <c r="J287" s="1"/>
      <c r="K287" s="1"/>
    </row>
    <row r="288" spans="3:11" ht="12.75">
      <c r="C288" s="1"/>
      <c r="D288" s="1"/>
      <c r="E288" s="50"/>
      <c r="F288" s="1"/>
      <c r="G288" s="1"/>
      <c r="H288" s="18"/>
      <c r="I288" s="1"/>
      <c r="J288" s="1"/>
      <c r="K288" s="1"/>
    </row>
    <row r="289" spans="3:11" ht="12.75">
      <c r="C289" s="1"/>
      <c r="D289" s="1"/>
      <c r="E289" s="50"/>
      <c r="F289" s="1"/>
      <c r="G289" s="1"/>
      <c r="H289" s="18"/>
      <c r="I289" s="1"/>
      <c r="J289" s="1"/>
      <c r="K289" s="1"/>
    </row>
    <row r="290" spans="3:11" ht="12.75">
      <c r="C290" s="1"/>
      <c r="D290" s="1"/>
      <c r="E290" s="50"/>
      <c r="F290" s="1"/>
      <c r="G290" s="1"/>
      <c r="H290" s="18"/>
      <c r="I290" s="1"/>
      <c r="J290" s="1"/>
      <c r="K290" s="1"/>
    </row>
    <row r="291" spans="3:11" ht="12.75">
      <c r="C291" s="1"/>
      <c r="D291" s="1"/>
      <c r="E291" s="50"/>
      <c r="F291" s="1"/>
      <c r="G291" s="1"/>
      <c r="H291" s="18"/>
      <c r="I291" s="1"/>
      <c r="J291" s="1"/>
      <c r="K291" s="1"/>
    </row>
    <row r="292" spans="3:11" ht="12.75">
      <c r="C292" s="1"/>
      <c r="D292" s="1"/>
      <c r="E292" s="50"/>
      <c r="F292" s="1"/>
      <c r="G292" s="1"/>
      <c r="H292" s="18"/>
      <c r="I292" s="1"/>
      <c r="J292" s="1"/>
      <c r="K292" s="1"/>
    </row>
  </sheetData>
  <autoFilter ref="A1:CQ235"/>
  <printOptions gridLines="1"/>
  <pageMargins left="0.69" right="0.75" top="0.59" bottom="0.83" header="0.4921259845" footer="0.4921259845"/>
  <pageSetup fitToHeight="3" horizontalDpi="600" verticalDpi="600" orientation="portrait" paperSize="9" scale="75" r:id="rId1"/>
  <headerFooter alignWithMargins="0">
    <oddFooter>&amp;LP.S.: &amp;F; &amp;A&amp;CSeite &amp;P &amp;8(von &amp;N)&amp;R&amp;D;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8" sqref="W8"/>
    </sheetView>
  </sheetViews>
  <sheetFormatPr defaultColWidth="11.421875" defaultRowHeight="12.75"/>
  <cols>
    <col min="1" max="1" width="4.57421875" style="0" customWidth="1"/>
    <col min="2" max="2" width="12.8515625" style="0" customWidth="1"/>
    <col min="3" max="3" width="4.8515625" style="28" bestFit="1" customWidth="1"/>
    <col min="4" max="4" width="11.00390625" style="28" customWidth="1"/>
    <col min="5" max="5" width="4.140625" style="28" bestFit="1" customWidth="1"/>
    <col min="6" max="6" width="7.28125" style="28" customWidth="1"/>
    <col min="7" max="7" width="5.7109375" style="28" customWidth="1"/>
    <col min="8" max="8" width="4.8515625" style="28" customWidth="1"/>
    <col min="9" max="9" width="6.421875" style="28" customWidth="1"/>
    <col min="10" max="10" width="6.28125" style="28" customWidth="1"/>
    <col min="11" max="11" width="8.8515625" style="1" customWidth="1"/>
    <col min="12" max="12" width="5.28125" style="28" customWidth="1"/>
    <col min="13" max="13" width="5.7109375" style="28" customWidth="1"/>
    <col min="14" max="14" width="5.8515625" style="28" customWidth="1"/>
    <col min="15" max="15" width="7.8515625" style="1" hidden="1" customWidth="1"/>
    <col min="16" max="16" width="5.140625" style="28" hidden="1" customWidth="1"/>
    <col min="17" max="17" width="4.57421875" style="28" hidden="1" customWidth="1"/>
    <col min="18" max="18" width="4.28125" style="28" hidden="1" customWidth="1"/>
    <col min="19" max="19" width="4.00390625" style="28" hidden="1" customWidth="1"/>
    <col min="20" max="20" width="4.140625" style="28" hidden="1" customWidth="1"/>
    <col min="21" max="21" width="4.57421875" style="28" hidden="1" customWidth="1"/>
    <col min="22" max="22" width="4.140625" style="28" hidden="1" customWidth="1"/>
    <col min="23" max="23" width="10.00390625" style="1" customWidth="1"/>
    <col min="24" max="24" width="3.7109375" style="1" bestFit="1" customWidth="1"/>
    <col min="25" max="25" width="8.00390625" style="54" bestFit="1" customWidth="1"/>
    <col min="26" max="26" width="8.00390625" style="15" bestFit="1" customWidth="1"/>
    <col min="27" max="27" width="9.28125" style="15" bestFit="1" customWidth="1"/>
    <col min="28" max="28" width="9.57421875" style="15" bestFit="1" customWidth="1"/>
    <col min="29" max="29" width="7.57421875" style="15" bestFit="1" customWidth="1"/>
    <col min="30" max="30" width="9.00390625" style="15" bestFit="1" customWidth="1"/>
    <col min="31" max="31" width="8.421875" style="2" customWidth="1"/>
    <col min="32" max="32" width="9.00390625" style="3" customWidth="1"/>
    <col min="33" max="33" width="6.28125" style="1" customWidth="1"/>
    <col min="34" max="35" width="7.57421875" style="1" hidden="1" customWidth="1"/>
    <col min="36" max="36" width="7.421875" style="1" customWidth="1"/>
    <col min="37" max="37" width="7.57421875" style="14" customWidth="1"/>
    <col min="38" max="38" width="12.7109375" style="1" customWidth="1"/>
    <col min="39" max="41" width="10.57421875" style="1" bestFit="1" customWidth="1"/>
    <col min="42" max="43" width="11.00390625" style="1" bestFit="1" customWidth="1"/>
    <col min="44" max="44" width="10.57421875" style="1" bestFit="1" customWidth="1"/>
    <col min="45" max="46" width="10.7109375" style="1" bestFit="1" customWidth="1"/>
    <col min="47" max="47" width="9.7109375" style="1" bestFit="1" customWidth="1"/>
    <col min="48" max="48" width="10.8515625" style="1" bestFit="1" customWidth="1"/>
    <col min="49" max="49" width="10.57421875" style="1" bestFit="1" customWidth="1"/>
    <col min="50" max="50" width="11.421875" style="1" bestFit="1" customWidth="1"/>
    <col min="51" max="51" width="10.140625" style="1" bestFit="1" customWidth="1"/>
    <col min="52" max="52" width="9.421875" style="1" bestFit="1" customWidth="1"/>
    <col min="53" max="53" width="10.7109375" style="1" bestFit="1" customWidth="1"/>
    <col min="54" max="54" width="12.28125" style="1" bestFit="1" customWidth="1"/>
    <col min="55" max="55" width="11.28125" style="1" bestFit="1" customWidth="1"/>
    <col min="56" max="56" width="10.00390625" style="1" bestFit="1" customWidth="1"/>
    <col min="57" max="57" width="10.57421875" style="1" bestFit="1" customWidth="1"/>
    <col min="58" max="58" width="6.421875" style="1" bestFit="1" customWidth="1"/>
    <col min="59" max="59" width="11.421875" style="1" bestFit="1" customWidth="1"/>
    <col min="60" max="60" width="10.140625" style="1" bestFit="1" customWidth="1"/>
    <col min="61" max="61" width="10.00390625" style="1" bestFit="1" customWidth="1"/>
    <col min="62" max="62" width="10.00390625" style="12" bestFit="1" customWidth="1"/>
    <col min="63" max="63" width="12.7109375" style="1" customWidth="1"/>
    <col min="64" max="65" width="10.00390625" style="1" bestFit="1" customWidth="1"/>
    <col min="66" max="67" width="10.421875" style="1" bestFit="1" customWidth="1"/>
    <col min="68" max="68" width="10.28125" style="1" bestFit="1" customWidth="1"/>
    <col min="69" max="69" width="10.28125" style="12" bestFit="1" customWidth="1"/>
    <col min="70" max="70" width="14.28125" style="1" bestFit="1" customWidth="1"/>
    <col min="71" max="72" width="10.28125" style="1" bestFit="1" customWidth="1"/>
    <col min="73" max="73" width="13.140625" style="1" bestFit="1" customWidth="1"/>
    <col min="74" max="74" width="10.8515625" style="1" bestFit="1" customWidth="1"/>
    <col min="75" max="75" width="10.421875" style="1" bestFit="1" customWidth="1"/>
    <col min="76" max="76" width="10.8515625" style="1" bestFit="1" customWidth="1"/>
    <col min="77" max="77" width="10.28125" style="1" bestFit="1" customWidth="1"/>
    <col min="78" max="78" width="10.00390625" style="1" bestFit="1" customWidth="1"/>
    <col min="79" max="79" width="10.57421875" style="1" bestFit="1" customWidth="1"/>
    <col min="80" max="80" width="10.8515625" style="1" bestFit="1" customWidth="1"/>
    <col min="81" max="81" width="9.57421875" style="1" bestFit="1" customWidth="1"/>
    <col min="82" max="82" width="11.421875" style="1" bestFit="1" customWidth="1"/>
    <col min="83" max="83" width="10.421875" style="1" bestFit="1" customWidth="1"/>
    <col min="84" max="85" width="9.421875" style="1" bestFit="1" customWidth="1"/>
    <col min="86" max="86" width="10.140625" style="1" bestFit="1" customWidth="1"/>
    <col min="87" max="87" width="11.140625" style="1" bestFit="1" customWidth="1"/>
    <col min="88" max="88" width="8.7109375" style="18" bestFit="1" customWidth="1"/>
    <col min="89" max="89" width="8.28125" style="18" bestFit="1" customWidth="1"/>
    <col min="90" max="90" width="9.421875" style="18" bestFit="1" customWidth="1"/>
    <col min="91" max="91" width="8.8515625" style="18" bestFit="1" customWidth="1"/>
    <col min="92" max="92" width="9.421875" style="18" bestFit="1" customWidth="1"/>
    <col min="93" max="93" width="8.140625" style="1" bestFit="1" customWidth="1"/>
    <col min="94" max="94" width="6.00390625" style="1" bestFit="1" customWidth="1"/>
    <col min="95" max="95" width="9.140625" style="18" bestFit="1" customWidth="1"/>
    <col min="96" max="96" width="8.7109375" style="1" bestFit="1" customWidth="1"/>
    <col min="97" max="97" width="8.00390625" style="1" bestFit="1" customWidth="1"/>
    <col min="98" max="98" width="9.421875" style="1" bestFit="1" customWidth="1"/>
    <col min="99" max="99" width="9.28125" style="1" bestFit="1" customWidth="1"/>
    <col min="100" max="100" width="8.421875" style="1" bestFit="1" customWidth="1"/>
    <col min="101" max="101" width="8.7109375" style="14" bestFit="1" customWidth="1"/>
    <col min="102" max="102" width="9.7109375" style="14" bestFit="1" customWidth="1"/>
    <col min="103" max="103" width="9.8515625" style="14" bestFit="1" customWidth="1"/>
    <col min="104" max="104" width="8.00390625" style="14" bestFit="1" customWidth="1"/>
    <col min="105" max="105" width="9.421875" style="14" bestFit="1" customWidth="1"/>
    <col min="106" max="106" width="7.57421875" style="18" bestFit="1" customWidth="1"/>
    <col min="107" max="107" width="9.421875" style="1" bestFit="1" customWidth="1"/>
    <col min="108" max="108" width="9.7109375" style="1" bestFit="1" customWidth="1"/>
    <col min="109" max="109" width="7.7109375" style="1" bestFit="1" customWidth="1"/>
    <col min="110" max="110" width="9.140625" style="1" bestFit="1" customWidth="1"/>
    <col min="111" max="111" width="9.7109375" style="1" bestFit="1" customWidth="1"/>
    <col min="112" max="112" width="10.8515625" style="1" bestFit="1" customWidth="1"/>
    <col min="113" max="113" width="9.7109375" style="1" bestFit="1" customWidth="1"/>
    <col min="114" max="115" width="11.57421875" style="1" bestFit="1" customWidth="1"/>
    <col min="116" max="118" width="11.8515625" style="1" bestFit="1" customWidth="1"/>
    <col min="119" max="119" width="12.140625" style="1" bestFit="1" customWidth="1"/>
    <col min="120" max="120" width="14.421875" style="1" bestFit="1" customWidth="1"/>
    <col min="121" max="127" width="11.421875" style="1" bestFit="1" customWidth="1"/>
    <col min="128" max="128" width="10.00390625" style="1" bestFit="1" customWidth="1"/>
    <col min="129" max="129" width="12.28125" style="1" bestFit="1" customWidth="1"/>
    <col min="130" max="130" width="8.28125" style="1" bestFit="1" customWidth="1"/>
    <col min="131" max="131" width="10.28125" style="1" bestFit="1" customWidth="1"/>
    <col min="132" max="132" width="7.140625" style="1" bestFit="1" customWidth="1"/>
    <col min="133" max="133" width="9.140625" style="1" bestFit="1" customWidth="1"/>
    <col min="134" max="134" width="8.140625" style="1" bestFit="1" customWidth="1"/>
    <col min="135" max="135" width="10.421875" style="1" bestFit="1" customWidth="1"/>
    <col min="136" max="136" width="8.00390625" style="1" bestFit="1" customWidth="1"/>
    <col min="137" max="137" width="10.140625" style="1" bestFit="1" customWidth="1"/>
    <col min="138" max="138" width="6.8515625" style="1" bestFit="1" customWidth="1"/>
    <col min="139" max="139" width="9.00390625" style="1" bestFit="1" customWidth="1"/>
    <col min="140" max="140" width="8.28125" style="1" bestFit="1" customWidth="1"/>
    <col min="141" max="141" width="10.28125" style="1" bestFit="1" customWidth="1"/>
    <col min="142" max="142" width="8.140625" style="1" bestFit="1" customWidth="1"/>
    <col min="143" max="143" width="10.140625" style="1" bestFit="1" customWidth="1"/>
    <col min="144" max="144" width="7.7109375" style="1" bestFit="1" customWidth="1"/>
    <col min="145" max="145" width="10.00390625" style="1" bestFit="1" customWidth="1"/>
    <col min="146" max="146" width="8.00390625" style="1" bestFit="1" customWidth="1"/>
    <col min="147" max="147" width="12.140625" style="1" bestFit="1" customWidth="1"/>
    <col min="148" max="148" width="10.8515625" style="1" bestFit="1" customWidth="1"/>
    <col min="149" max="149" width="13.140625" style="1" bestFit="1" customWidth="1"/>
    <col min="150" max="150" width="12.140625" style="1" bestFit="1" customWidth="1"/>
    <col min="151" max="151" width="10.8515625" style="1" bestFit="1" customWidth="1"/>
    <col min="152" max="152" width="13.140625" style="1" bestFit="1" customWidth="1"/>
    <col min="153" max="153" width="12.140625" style="1" bestFit="1" customWidth="1"/>
    <col min="154" max="154" width="10.8515625" style="1" bestFit="1" customWidth="1"/>
    <col min="155" max="155" width="13.140625" style="1" bestFit="1" customWidth="1"/>
    <col min="156" max="156" width="12.140625" style="1" bestFit="1" customWidth="1"/>
    <col min="157" max="157" width="10.8515625" style="1" bestFit="1" customWidth="1"/>
    <col min="158" max="158" width="12.140625" style="1" bestFit="1" customWidth="1"/>
    <col min="159" max="159" width="13.140625" style="1" bestFit="1" customWidth="1"/>
    <col min="160" max="160" width="9.8515625" style="1" bestFit="1" customWidth="1"/>
    <col min="161" max="163" width="9.140625" style="3" bestFit="1" customWidth="1"/>
    <col min="164" max="164" width="9.28125" style="1" bestFit="1" customWidth="1"/>
    <col min="165" max="170" width="8.140625" style="1" bestFit="1" customWidth="1"/>
    <col min="171" max="171" width="9.421875" style="1" bestFit="1" customWidth="1"/>
    <col min="172" max="172" width="11.140625" style="1" bestFit="1" customWidth="1"/>
    <col min="173" max="173" width="11.7109375" style="1" customWidth="1"/>
    <col min="174" max="174" width="10.7109375" style="1" bestFit="1" customWidth="1"/>
    <col min="175" max="175" width="10.8515625" style="3" bestFit="1" customWidth="1"/>
    <col min="176" max="176" width="8.00390625" style="3" bestFit="1" customWidth="1"/>
    <col min="177" max="177" width="8.7109375" style="3" customWidth="1"/>
    <col min="178" max="182" width="9.7109375" style="3" bestFit="1" customWidth="1"/>
    <col min="183" max="183" width="10.28125" style="3" bestFit="1" customWidth="1"/>
    <col min="184" max="184" width="12.7109375" style="1" bestFit="1" customWidth="1"/>
    <col min="185" max="185" width="11.421875" style="1" bestFit="1" customWidth="1"/>
    <col min="186" max="186" width="8.8515625" style="3" bestFit="1" customWidth="1"/>
    <col min="187" max="188" width="7.421875" style="3" bestFit="1" customWidth="1"/>
    <col min="189" max="189" width="12.7109375" style="1" bestFit="1" customWidth="1"/>
    <col min="190" max="190" width="8.57421875" style="3" bestFit="1" customWidth="1"/>
    <col min="191" max="192" width="11.140625" style="3" bestFit="1" customWidth="1"/>
    <col min="193" max="193" width="9.140625" style="1" bestFit="1" customWidth="1"/>
    <col min="194" max="195" width="9.8515625" style="3" bestFit="1" customWidth="1"/>
    <col min="196" max="196" width="8.00390625" style="15" bestFit="1" customWidth="1"/>
    <col min="197" max="206" width="9.00390625" style="15" bestFit="1" customWidth="1"/>
    <col min="207" max="207" width="9.28125" style="15" bestFit="1" customWidth="1"/>
    <col min="208" max="208" width="9.57421875" style="15" bestFit="1" customWidth="1"/>
    <col min="209" max="209" width="7.57421875" style="15" bestFit="1" customWidth="1"/>
    <col min="210" max="210" width="9.00390625" style="15" bestFit="1" customWidth="1"/>
    <col min="211" max="211" width="9.140625" style="15" bestFit="1" customWidth="1"/>
    <col min="212" max="212" width="7.421875" style="15" bestFit="1" customWidth="1"/>
    <col min="213" max="213" width="9.421875" style="15" bestFit="1" customWidth="1"/>
    <col min="214" max="214" width="8.8515625" style="15" bestFit="1" customWidth="1"/>
    <col min="215" max="215" width="6.7109375" style="15" bestFit="1" customWidth="1"/>
    <col min="216" max="216" width="8.7109375" style="15" bestFit="1" customWidth="1"/>
    <col min="217" max="218" width="8.8515625" style="15" bestFit="1" customWidth="1"/>
    <col min="219" max="220" width="9.28125" style="15" bestFit="1" customWidth="1"/>
    <col min="221" max="221" width="9.421875" style="15" bestFit="1" customWidth="1"/>
    <col min="222" max="222" width="9.57421875" style="15" bestFit="1" customWidth="1"/>
    <col min="223" max="223" width="8.28125" style="15" bestFit="1" customWidth="1"/>
    <col min="224" max="224" width="8.00390625" style="15" bestFit="1" customWidth="1"/>
    <col min="225" max="16384" width="11.421875" style="15" customWidth="1"/>
  </cols>
  <sheetData>
    <row r="1" spans="1:256" ht="12.75">
      <c r="A1" s="22" t="s">
        <v>387</v>
      </c>
      <c r="B1" s="23" t="s">
        <v>608</v>
      </c>
      <c r="C1" s="22" t="s">
        <v>388</v>
      </c>
      <c r="D1" s="22" t="s">
        <v>609</v>
      </c>
      <c r="E1" s="22" t="s">
        <v>390</v>
      </c>
      <c r="F1" s="23" t="s">
        <v>391</v>
      </c>
      <c r="G1" s="22" t="s">
        <v>485</v>
      </c>
      <c r="H1" s="22" t="s">
        <v>486</v>
      </c>
      <c r="I1" s="22" t="s">
        <v>487</v>
      </c>
      <c r="J1" s="22" t="s">
        <v>488</v>
      </c>
      <c r="K1" s="29" t="s">
        <v>610</v>
      </c>
      <c r="L1" s="22" t="s">
        <v>629</v>
      </c>
      <c r="M1" s="22" t="s">
        <v>630</v>
      </c>
      <c r="N1" s="22" t="s">
        <v>631</v>
      </c>
      <c r="O1" s="29" t="s">
        <v>85</v>
      </c>
      <c r="P1" s="22" t="s">
        <v>492</v>
      </c>
      <c r="Q1" s="22" t="s">
        <v>493</v>
      </c>
      <c r="R1" s="22" t="s">
        <v>494</v>
      </c>
      <c r="S1" s="22" t="s">
        <v>495</v>
      </c>
      <c r="T1" s="22" t="s">
        <v>496</v>
      </c>
      <c r="U1" s="22" t="s">
        <v>497</v>
      </c>
      <c r="V1" s="22" t="s">
        <v>498</v>
      </c>
      <c r="W1" s="29" t="s">
        <v>86</v>
      </c>
      <c r="X1" s="29" t="s">
        <v>615</v>
      </c>
      <c r="Y1" s="53" t="s">
        <v>628</v>
      </c>
      <c r="Z1" s="30" t="s">
        <v>623</v>
      </c>
      <c r="AA1" s="16" t="s">
        <v>624</v>
      </c>
      <c r="AB1" s="16" t="s">
        <v>625</v>
      </c>
      <c r="AC1" s="16" t="s">
        <v>626</v>
      </c>
      <c r="AD1" s="16" t="s">
        <v>627</v>
      </c>
      <c r="AE1" s="2" t="s">
        <v>616</v>
      </c>
      <c r="AF1" s="3" t="s">
        <v>617</v>
      </c>
      <c r="AG1" s="1" t="s">
        <v>618</v>
      </c>
      <c r="AH1" s="1" t="s">
        <v>619</v>
      </c>
      <c r="AI1" s="1" t="s">
        <v>620</v>
      </c>
      <c r="AJ1" s="1" t="s">
        <v>621</v>
      </c>
      <c r="AK1" s="14" t="s">
        <v>622</v>
      </c>
      <c r="AL1" s="1" t="s">
        <v>6</v>
      </c>
      <c r="AM1" s="1" t="s">
        <v>7</v>
      </c>
      <c r="AN1" s="1" t="s">
        <v>8</v>
      </c>
      <c r="AO1" s="1" t="s">
        <v>9</v>
      </c>
      <c r="AP1" s="1" t="s">
        <v>10</v>
      </c>
      <c r="AQ1" s="1" t="s">
        <v>11</v>
      </c>
      <c r="AR1" s="1" t="s">
        <v>12</v>
      </c>
      <c r="AS1" s="1" t="s">
        <v>13</v>
      </c>
      <c r="AT1" s="1" t="s">
        <v>14</v>
      </c>
      <c r="AU1" s="1" t="s">
        <v>15</v>
      </c>
      <c r="AV1" s="1" t="s">
        <v>16</v>
      </c>
      <c r="AW1" s="1" t="s">
        <v>359</v>
      </c>
      <c r="AX1" s="1" t="s">
        <v>17</v>
      </c>
      <c r="AY1" s="1" t="s">
        <v>18</v>
      </c>
      <c r="AZ1" s="1" t="s">
        <v>19</v>
      </c>
      <c r="BA1" s="1" t="s">
        <v>20</v>
      </c>
      <c r="BB1" s="1" t="s">
        <v>21</v>
      </c>
      <c r="BC1" s="1" t="s">
        <v>22</v>
      </c>
      <c r="BD1" s="1" t="s">
        <v>23</v>
      </c>
      <c r="BE1" s="1" t="s">
        <v>24</v>
      </c>
      <c r="BF1" s="1" t="s">
        <v>25</v>
      </c>
      <c r="BG1" s="1" t="s">
        <v>26</v>
      </c>
      <c r="BH1" s="1" t="s">
        <v>27</v>
      </c>
      <c r="BI1" s="1" t="s">
        <v>28</v>
      </c>
      <c r="BJ1" s="12" t="s">
        <v>29</v>
      </c>
      <c r="BK1" s="1" t="s">
        <v>30</v>
      </c>
      <c r="BL1" s="1" t="s">
        <v>31</v>
      </c>
      <c r="BM1" s="1" t="s">
        <v>32</v>
      </c>
      <c r="BN1" s="1" t="s">
        <v>318</v>
      </c>
      <c r="BO1" s="1" t="s">
        <v>319</v>
      </c>
      <c r="BP1" s="1" t="s">
        <v>33</v>
      </c>
      <c r="BQ1" s="12" t="s">
        <v>34</v>
      </c>
      <c r="BR1" s="1" t="s">
        <v>35</v>
      </c>
      <c r="BS1" s="1" t="s">
        <v>36</v>
      </c>
      <c r="BT1" s="1" t="s">
        <v>37</v>
      </c>
      <c r="BU1" s="1" t="s">
        <v>38</v>
      </c>
      <c r="BV1" s="1" t="s">
        <v>39</v>
      </c>
      <c r="BW1" s="1" t="s">
        <v>40</v>
      </c>
      <c r="BX1" s="1" t="s">
        <v>41</v>
      </c>
      <c r="BY1" s="1" t="s">
        <v>42</v>
      </c>
      <c r="BZ1" s="1" t="s">
        <v>43</v>
      </c>
      <c r="CA1" s="1" t="s">
        <v>44</v>
      </c>
      <c r="CB1" s="1" t="s">
        <v>45</v>
      </c>
      <c r="CC1" s="1" t="s">
        <v>46</v>
      </c>
      <c r="CD1" s="1" t="s">
        <v>47</v>
      </c>
      <c r="CE1" s="1" t="s">
        <v>48</v>
      </c>
      <c r="CF1" s="1" t="s">
        <v>49</v>
      </c>
      <c r="CG1" s="1" t="s">
        <v>50</v>
      </c>
      <c r="CH1" s="1" t="s">
        <v>51</v>
      </c>
      <c r="CI1" s="1" t="s">
        <v>52</v>
      </c>
      <c r="CJ1" s="37" t="s">
        <v>543</v>
      </c>
      <c r="CK1" s="37" t="s">
        <v>544</v>
      </c>
      <c r="CL1" s="37" t="s">
        <v>545</v>
      </c>
      <c r="CM1" s="37" t="s">
        <v>546</v>
      </c>
      <c r="CN1" s="37" t="s">
        <v>547</v>
      </c>
      <c r="CO1" s="34" t="s">
        <v>548</v>
      </c>
      <c r="CP1" s="34" t="s">
        <v>562</v>
      </c>
      <c r="CQ1" s="37" t="s">
        <v>563</v>
      </c>
      <c r="CR1" s="34" t="s">
        <v>564</v>
      </c>
      <c r="CS1" s="34" t="s">
        <v>565</v>
      </c>
      <c r="CT1" s="34" t="s">
        <v>566</v>
      </c>
      <c r="CU1" s="34" t="s">
        <v>567</v>
      </c>
      <c r="CV1" s="34" t="s">
        <v>568</v>
      </c>
      <c r="CW1" s="34" t="s">
        <v>569</v>
      </c>
      <c r="CX1" s="34" t="s">
        <v>570</v>
      </c>
      <c r="CY1" s="34" t="s">
        <v>571</v>
      </c>
      <c r="CZ1" s="34" t="s">
        <v>572</v>
      </c>
      <c r="DA1" s="34" t="s">
        <v>573</v>
      </c>
      <c r="DB1" s="37" t="s">
        <v>574</v>
      </c>
      <c r="DC1" s="34" t="s">
        <v>575</v>
      </c>
      <c r="DD1" s="34" t="s">
        <v>576</v>
      </c>
      <c r="DE1" s="34" t="s">
        <v>577</v>
      </c>
      <c r="DF1" s="34" t="s">
        <v>578</v>
      </c>
      <c r="DG1" s="34" t="s">
        <v>579</v>
      </c>
      <c r="DH1" s="34" t="s">
        <v>580</v>
      </c>
      <c r="DI1" s="34" t="s">
        <v>581</v>
      </c>
      <c r="DJ1" s="1" t="s">
        <v>53</v>
      </c>
      <c r="DK1" s="1" t="s">
        <v>54</v>
      </c>
      <c r="DL1" s="1" t="s">
        <v>55</v>
      </c>
      <c r="DM1" s="1" t="s">
        <v>56</v>
      </c>
      <c r="DN1" s="1" t="s">
        <v>57</v>
      </c>
      <c r="DO1" s="1" t="s">
        <v>58</v>
      </c>
      <c r="DP1" s="1" t="s">
        <v>59</v>
      </c>
      <c r="DQ1" s="1" t="s">
        <v>60</v>
      </c>
      <c r="DR1" s="1" t="s">
        <v>61</v>
      </c>
      <c r="DS1" s="1" t="s">
        <v>62</v>
      </c>
      <c r="DT1" s="1" t="s">
        <v>63</v>
      </c>
      <c r="DU1" s="1" t="s">
        <v>64</v>
      </c>
      <c r="DV1" s="1" t="s">
        <v>65</v>
      </c>
      <c r="DW1" s="1" t="s">
        <v>66</v>
      </c>
      <c r="DX1" s="1" t="s">
        <v>67</v>
      </c>
      <c r="DY1" s="1" t="s">
        <v>68</v>
      </c>
      <c r="DZ1" s="1" t="s">
        <v>69</v>
      </c>
      <c r="EA1" s="1" t="s">
        <v>70</v>
      </c>
      <c r="EB1" s="1" t="s">
        <v>71</v>
      </c>
      <c r="EC1" s="1" t="s">
        <v>72</v>
      </c>
      <c r="ED1" s="1" t="s">
        <v>73</v>
      </c>
      <c r="EE1" s="1" t="s">
        <v>74</v>
      </c>
      <c r="EF1" s="1" t="s">
        <v>75</v>
      </c>
      <c r="EG1" s="1" t="s">
        <v>76</v>
      </c>
      <c r="EH1" s="1" t="s">
        <v>77</v>
      </c>
      <c r="EI1" s="1" t="s">
        <v>78</v>
      </c>
      <c r="EJ1" s="1" t="s">
        <v>79</v>
      </c>
      <c r="EK1" s="1" t="s">
        <v>80</v>
      </c>
      <c r="EL1" s="1" t="s">
        <v>81</v>
      </c>
      <c r="EM1" s="1" t="s">
        <v>82</v>
      </c>
      <c r="EN1" s="1" t="s">
        <v>83</v>
      </c>
      <c r="EO1" s="1" t="s">
        <v>84</v>
      </c>
      <c r="EP1" s="1" t="s">
        <v>87</v>
      </c>
      <c r="EQ1" s="1" t="s">
        <v>88</v>
      </c>
      <c r="ER1" s="1" t="s">
        <v>89</v>
      </c>
      <c r="ES1" s="1" t="s">
        <v>90</v>
      </c>
      <c r="ET1" s="1" t="s">
        <v>91</v>
      </c>
      <c r="EU1" s="1" t="s">
        <v>92</v>
      </c>
      <c r="EV1" s="1" t="s">
        <v>93</v>
      </c>
      <c r="EW1" s="1" t="s">
        <v>94</v>
      </c>
      <c r="EX1" s="1" t="s">
        <v>95</v>
      </c>
      <c r="EY1" s="1" t="s">
        <v>96</v>
      </c>
      <c r="EZ1" s="1" t="s">
        <v>97</v>
      </c>
      <c r="FA1" s="1" t="s">
        <v>98</v>
      </c>
      <c r="FB1" s="1" t="s">
        <v>99</v>
      </c>
      <c r="FC1" s="1" t="s">
        <v>100</v>
      </c>
      <c r="FD1" s="1" t="s">
        <v>101</v>
      </c>
      <c r="FE1" s="3" t="s">
        <v>360</v>
      </c>
      <c r="FF1" s="3" t="s">
        <v>361</v>
      </c>
      <c r="FG1" s="3" t="s">
        <v>102</v>
      </c>
      <c r="FH1" s="1" t="s">
        <v>103</v>
      </c>
      <c r="FI1" s="1" t="s">
        <v>104</v>
      </c>
      <c r="FJ1" s="1" t="s">
        <v>105</v>
      </c>
      <c r="FK1" s="1" t="s">
        <v>106</v>
      </c>
      <c r="FL1" s="1" t="s">
        <v>107</v>
      </c>
      <c r="FM1" s="1" t="s">
        <v>108</v>
      </c>
      <c r="FN1" s="1" t="s">
        <v>109</v>
      </c>
      <c r="FO1" s="1" t="s">
        <v>110</v>
      </c>
      <c r="FP1" s="1" t="s">
        <v>111</v>
      </c>
      <c r="FQ1" s="1" t="s">
        <v>112</v>
      </c>
      <c r="FR1" s="1" t="s">
        <v>113</v>
      </c>
      <c r="FS1" s="3" t="s">
        <v>114</v>
      </c>
      <c r="FT1" s="3" t="s">
        <v>115</v>
      </c>
      <c r="FU1" s="3" t="s">
        <v>116</v>
      </c>
      <c r="FV1" s="3" t="s">
        <v>117</v>
      </c>
      <c r="FW1" s="3" t="s">
        <v>118</v>
      </c>
      <c r="FX1" s="3" t="s">
        <v>119</v>
      </c>
      <c r="FY1" s="3" t="s">
        <v>120</v>
      </c>
      <c r="FZ1" s="3" t="s">
        <v>121</v>
      </c>
      <c r="GA1" s="3" t="s">
        <v>122</v>
      </c>
      <c r="GB1" s="1" t="s">
        <v>123</v>
      </c>
      <c r="GC1" s="1" t="s">
        <v>124</v>
      </c>
      <c r="GD1" s="3" t="s">
        <v>125</v>
      </c>
      <c r="GE1" s="3" t="s">
        <v>126</v>
      </c>
      <c r="GF1" s="3" t="s">
        <v>127</v>
      </c>
      <c r="GG1" s="1" t="s">
        <v>128</v>
      </c>
      <c r="GH1" s="3" t="s">
        <v>129</v>
      </c>
      <c r="GI1" s="3" t="s">
        <v>130</v>
      </c>
      <c r="GJ1" s="3" t="s">
        <v>131</v>
      </c>
      <c r="GK1" s="1" t="s">
        <v>132</v>
      </c>
      <c r="GL1" s="3" t="s">
        <v>133</v>
      </c>
      <c r="GM1" s="3" t="s">
        <v>134</v>
      </c>
      <c r="GN1" s="16" t="s">
        <v>320</v>
      </c>
      <c r="GO1" s="16" t="s">
        <v>321</v>
      </c>
      <c r="GP1" s="16" t="s">
        <v>322</v>
      </c>
      <c r="GQ1" s="16" t="s">
        <v>323</v>
      </c>
      <c r="GR1" s="16" t="s">
        <v>324</v>
      </c>
      <c r="GS1" s="16" t="s">
        <v>325</v>
      </c>
      <c r="GT1" s="16" t="s">
        <v>326</v>
      </c>
      <c r="GU1" s="16" t="s">
        <v>327</v>
      </c>
      <c r="GV1" s="16" t="s">
        <v>328</v>
      </c>
      <c r="GW1" s="16" t="s">
        <v>329</v>
      </c>
      <c r="GX1" s="16" t="s">
        <v>330</v>
      </c>
      <c r="GY1" s="16" t="s">
        <v>382</v>
      </c>
      <c r="GZ1" s="16" t="s">
        <v>366</v>
      </c>
      <c r="HA1" s="16" t="s">
        <v>367</v>
      </c>
      <c r="HB1" s="16" t="s">
        <v>368</v>
      </c>
      <c r="HC1" s="16" t="s">
        <v>369</v>
      </c>
      <c r="HD1" s="16" t="s">
        <v>370</v>
      </c>
      <c r="HE1" s="16" t="s">
        <v>371</v>
      </c>
      <c r="HF1" s="16" t="s">
        <v>372</v>
      </c>
      <c r="HG1" s="16" t="s">
        <v>373</v>
      </c>
      <c r="HH1" s="16" t="s">
        <v>374</v>
      </c>
      <c r="HI1" s="16" t="s">
        <v>375</v>
      </c>
      <c r="HJ1" s="16" t="s">
        <v>376</v>
      </c>
      <c r="HK1" s="16" t="s">
        <v>377</v>
      </c>
      <c r="HL1" s="16" t="s">
        <v>378</v>
      </c>
      <c r="HM1" s="16" t="s">
        <v>379</v>
      </c>
      <c r="HN1" s="16" t="s">
        <v>380</v>
      </c>
      <c r="HO1" s="16" t="s">
        <v>381</v>
      </c>
      <c r="HP1" s="30" t="s">
        <v>475</v>
      </c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2.75">
      <c r="A2" s="24">
        <v>111</v>
      </c>
      <c r="B2" s="25" t="s">
        <v>392</v>
      </c>
      <c r="C2" s="26">
        <v>11</v>
      </c>
      <c r="D2" s="25" t="s">
        <v>393</v>
      </c>
      <c r="E2" s="26">
        <v>1</v>
      </c>
      <c r="F2" s="25" t="s">
        <v>394</v>
      </c>
      <c r="G2" s="26">
        <f aca="true" t="shared" si="0" ref="G2:G33">IF(F2="SB Süd ",1,0)</f>
        <v>0</v>
      </c>
      <c r="H2" s="26">
        <f aca="true" t="shared" si="1" ref="H2:H33">IF(F2="SB Ost",1,0)</f>
        <v>0</v>
      </c>
      <c r="I2" s="26">
        <f aca="true" t="shared" si="2" ref="I2:I33">IF(F2="SB West ",1,0)</f>
        <v>0</v>
      </c>
      <c r="J2" s="26">
        <f aca="true" t="shared" si="3" ref="J2:J33">IF(F2="SB Nord ",1,0)</f>
        <v>0</v>
      </c>
      <c r="K2" t="s">
        <v>611</v>
      </c>
      <c r="L2" s="26">
        <v>1</v>
      </c>
      <c r="M2" s="26">
        <v>0</v>
      </c>
      <c r="N2" s="26">
        <v>0</v>
      </c>
      <c r="O2" s="1" t="s">
        <v>135</v>
      </c>
      <c r="P2" s="26">
        <f aca="true" t="shared" si="4" ref="P2:P33">IF(O2="CCR",1,0)</f>
        <v>1</v>
      </c>
      <c r="Q2" s="26">
        <f aca="true" t="shared" si="5" ref="Q2:Q33">IF(O2="HAF",1,0)</f>
        <v>0</v>
      </c>
      <c r="R2" s="26">
        <f aca="true" t="shared" si="6" ref="R2:R33">IF(O2="ÄM",1,0)</f>
        <v>0</v>
      </c>
      <c r="S2" s="26">
        <f aca="true" t="shared" si="7" ref="S2:S33">IF(O2="GS",1,0)</f>
        <v>0</v>
      </c>
      <c r="T2" s="26">
        <f aca="true" t="shared" si="8" ref="T2:T33">IF(O2="NM",1,0)</f>
        <v>0</v>
      </c>
      <c r="U2" s="26">
        <f aca="true" t="shared" si="9" ref="U2:U33">IF(O2="ÄAV",1,0)</f>
        <v>0</v>
      </c>
      <c r="V2" s="26">
        <f aca="true" t="shared" si="10" ref="V2:V33">IF(O2="Lä",1,0)</f>
        <v>0</v>
      </c>
      <c r="W2" s="1" t="s">
        <v>136</v>
      </c>
      <c r="X2" s="1">
        <v>0</v>
      </c>
      <c r="Y2" s="55">
        <v>871</v>
      </c>
      <c r="Z2" s="31">
        <f>GN2/CC2</f>
        <v>0.82015065913371</v>
      </c>
      <c r="AA2">
        <v>64</v>
      </c>
      <c r="AB2">
        <v>373</v>
      </c>
      <c r="AC2">
        <v>404</v>
      </c>
      <c r="AD2">
        <v>30</v>
      </c>
      <c r="AE2" s="2">
        <v>117.955</v>
      </c>
      <c r="AF2" s="3">
        <v>2428.89</v>
      </c>
      <c r="AG2" s="1">
        <v>2865</v>
      </c>
      <c r="AH2" s="1">
        <v>1629</v>
      </c>
      <c r="AI2" s="1">
        <v>1237</v>
      </c>
      <c r="AJ2" s="1">
        <v>233</v>
      </c>
      <c r="AK2" s="33">
        <f>AJ2/(CC2+AJ2)</f>
        <v>0.1799227799227799</v>
      </c>
      <c r="AL2" s="1">
        <v>157</v>
      </c>
      <c r="AM2" s="1">
        <v>76</v>
      </c>
      <c r="AN2" s="1">
        <v>180</v>
      </c>
      <c r="AO2" s="1">
        <v>53</v>
      </c>
      <c r="AP2" s="1">
        <v>127</v>
      </c>
      <c r="AQ2" s="1">
        <v>106</v>
      </c>
      <c r="AR2" s="1">
        <v>2</v>
      </c>
      <c r="AS2" s="1">
        <v>21</v>
      </c>
      <c r="AT2" s="1">
        <v>174</v>
      </c>
      <c r="AU2" s="1">
        <v>36</v>
      </c>
      <c r="AV2" s="1">
        <v>90</v>
      </c>
      <c r="AW2" s="1">
        <v>130</v>
      </c>
      <c r="AX2" s="1">
        <v>96</v>
      </c>
      <c r="AY2" s="1">
        <v>39</v>
      </c>
      <c r="AZ2" s="1">
        <v>3</v>
      </c>
      <c r="BA2" s="1">
        <v>1</v>
      </c>
      <c r="BB2" s="1">
        <v>0</v>
      </c>
      <c r="BC2" s="1">
        <v>16</v>
      </c>
      <c r="BD2" s="1">
        <v>41</v>
      </c>
      <c r="BE2" s="1">
        <v>0</v>
      </c>
      <c r="BF2" s="1">
        <v>0</v>
      </c>
      <c r="BG2" s="1">
        <v>33</v>
      </c>
      <c r="BH2" s="4">
        <v>1726</v>
      </c>
      <c r="BI2" s="11">
        <v>28.389339513325606</v>
      </c>
      <c r="BJ2" s="13">
        <v>42.98957126303592</v>
      </c>
      <c r="BK2" s="11">
        <v>12.6882966396292</v>
      </c>
      <c r="BL2" s="11">
        <v>8.111239860950175</v>
      </c>
      <c r="BM2" s="11">
        <v>3.1286210892236386</v>
      </c>
      <c r="BN2" s="11">
        <v>4.692931633835458</v>
      </c>
      <c r="BO2" s="4">
        <v>1243</v>
      </c>
      <c r="BP2" s="11">
        <v>45.45454545454545</v>
      </c>
      <c r="BQ2" s="13">
        <v>37.00724054706356</v>
      </c>
      <c r="BR2" s="11">
        <v>6.6773934030571205</v>
      </c>
      <c r="BS2" s="11">
        <v>2.413515687851971</v>
      </c>
      <c r="BT2" s="11">
        <v>4.022526146419952</v>
      </c>
      <c r="BU2" s="11">
        <v>4.424778761061947</v>
      </c>
      <c r="BV2" s="1">
        <v>318</v>
      </c>
      <c r="BW2" s="1">
        <v>5293</v>
      </c>
      <c r="BX2" s="1">
        <v>1410814</v>
      </c>
      <c r="BY2" s="1">
        <v>244000</v>
      </c>
      <c r="BZ2" s="1">
        <v>144229</v>
      </c>
      <c r="CA2" s="1">
        <v>5</v>
      </c>
      <c r="CB2" s="1">
        <v>1099</v>
      </c>
      <c r="CC2" s="1">
        <v>1062</v>
      </c>
      <c r="CD2" s="1">
        <v>606</v>
      </c>
      <c r="CE2" s="1">
        <v>456</v>
      </c>
      <c r="CF2" s="1">
        <v>934</v>
      </c>
      <c r="CG2" s="1">
        <v>128</v>
      </c>
      <c r="CH2" s="1">
        <v>410</v>
      </c>
      <c r="CI2" s="1">
        <v>652</v>
      </c>
      <c r="CJ2" s="38">
        <v>1674</v>
      </c>
      <c r="CK2" s="38">
        <v>185</v>
      </c>
      <c r="CL2" s="38">
        <v>117</v>
      </c>
      <c r="CM2" s="38">
        <v>955</v>
      </c>
      <c r="CN2" s="38">
        <v>417</v>
      </c>
      <c r="CO2" s="39">
        <f aca="true" t="shared" si="11" ref="CO2:CO33">CK2/CJ2</f>
        <v>0.11051373954599761</v>
      </c>
      <c r="CP2" s="35">
        <v>3124</v>
      </c>
      <c r="CQ2" s="38">
        <v>1573</v>
      </c>
      <c r="CR2" s="35">
        <v>174</v>
      </c>
      <c r="CS2" s="35">
        <v>594</v>
      </c>
      <c r="CT2" s="35">
        <v>25</v>
      </c>
      <c r="CU2" s="35">
        <v>593</v>
      </c>
      <c r="CV2" s="35">
        <v>165</v>
      </c>
      <c r="CW2" s="36">
        <v>1545</v>
      </c>
      <c r="CX2" s="36">
        <v>81</v>
      </c>
      <c r="CY2" s="36">
        <v>707</v>
      </c>
      <c r="CZ2" s="36">
        <v>637</v>
      </c>
      <c r="DA2" s="36">
        <v>120</v>
      </c>
      <c r="DB2" s="38">
        <v>35060</v>
      </c>
      <c r="DC2" s="35">
        <v>642</v>
      </c>
      <c r="DD2" s="35">
        <v>15475</v>
      </c>
      <c r="DE2" s="35">
        <v>14298</v>
      </c>
      <c r="DF2" s="35">
        <v>4645</v>
      </c>
      <c r="DG2" s="35">
        <v>27035.676142519893</v>
      </c>
      <c r="DH2" s="42">
        <v>22.69255663430422</v>
      </c>
      <c r="DI2" s="42">
        <v>20.943847072879336</v>
      </c>
      <c r="DJ2" s="1">
        <v>963</v>
      </c>
      <c r="DK2" s="1">
        <v>910</v>
      </c>
      <c r="DL2" s="1">
        <v>113939</v>
      </c>
      <c r="DM2" s="1">
        <v>114</v>
      </c>
      <c r="DN2" s="1">
        <v>1542</v>
      </c>
      <c r="DO2" s="1">
        <v>114067</v>
      </c>
      <c r="DP2" s="1">
        <v>2249</v>
      </c>
      <c r="DQ2" s="1">
        <v>371</v>
      </c>
      <c r="DR2" s="1">
        <v>333</v>
      </c>
      <c r="DS2" s="1">
        <v>620</v>
      </c>
      <c r="DT2" s="1">
        <v>533</v>
      </c>
      <c r="DU2" s="1">
        <v>254</v>
      </c>
      <c r="DV2" s="1">
        <v>101</v>
      </c>
      <c r="DW2" s="1">
        <v>37</v>
      </c>
      <c r="DX2" s="1">
        <v>66</v>
      </c>
      <c r="DY2" s="1">
        <v>49</v>
      </c>
      <c r="DZ2" s="1">
        <v>11</v>
      </c>
      <c r="EA2" s="1">
        <v>14</v>
      </c>
      <c r="EB2" s="1">
        <v>14</v>
      </c>
      <c r="EC2" s="1">
        <v>15</v>
      </c>
      <c r="ED2" s="1">
        <v>13</v>
      </c>
      <c r="EE2" s="1">
        <v>11</v>
      </c>
      <c r="EF2" s="1">
        <v>13</v>
      </c>
      <c r="EG2" s="1">
        <v>6</v>
      </c>
      <c r="EH2" s="1">
        <v>10</v>
      </c>
      <c r="EI2" s="1">
        <v>1</v>
      </c>
      <c r="EJ2" s="1">
        <v>-99</v>
      </c>
      <c r="EK2" s="1">
        <v>1</v>
      </c>
      <c r="EL2" s="1">
        <v>4</v>
      </c>
      <c r="EM2" s="1">
        <v>-99</v>
      </c>
      <c r="EN2" s="1">
        <v>1</v>
      </c>
      <c r="EO2" s="1">
        <v>1</v>
      </c>
      <c r="EP2" s="1">
        <v>3839</v>
      </c>
      <c r="EQ2" s="1">
        <v>1830</v>
      </c>
      <c r="ER2" s="1">
        <v>2009</v>
      </c>
      <c r="ES2" s="1">
        <v>3251</v>
      </c>
      <c r="ET2" s="1">
        <v>1660</v>
      </c>
      <c r="EU2" s="1">
        <v>1591</v>
      </c>
      <c r="EV2" s="1">
        <v>2640</v>
      </c>
      <c r="EW2" s="1">
        <v>1350</v>
      </c>
      <c r="EX2" s="1">
        <v>1290</v>
      </c>
      <c r="EY2" s="1">
        <v>3277</v>
      </c>
      <c r="EZ2" s="1">
        <v>1799</v>
      </c>
      <c r="FA2" s="1">
        <v>1478</v>
      </c>
      <c r="FB2" s="1">
        <v>2865</v>
      </c>
      <c r="FC2" s="1">
        <v>1629</v>
      </c>
      <c r="FD2" s="1">
        <v>1237</v>
      </c>
      <c r="FE2" s="3">
        <v>-25.37</v>
      </c>
      <c r="FF2" s="3">
        <v>-15.32</v>
      </c>
      <c r="FG2" s="3">
        <v>-14.64</v>
      </c>
      <c r="FH2" s="1">
        <v>82</v>
      </c>
      <c r="FI2" s="1">
        <v>113</v>
      </c>
      <c r="FJ2" s="1">
        <v>30</v>
      </c>
      <c r="FK2" s="1">
        <v>281</v>
      </c>
      <c r="FL2" s="1">
        <v>299</v>
      </c>
      <c r="FM2" s="1">
        <v>957</v>
      </c>
      <c r="FN2" s="1">
        <v>611</v>
      </c>
      <c r="FO2" s="1">
        <v>395</v>
      </c>
      <c r="FP2" s="1">
        <v>700</v>
      </c>
      <c r="FQ2" s="1">
        <v>488</v>
      </c>
      <c r="FR2" s="1">
        <v>212</v>
      </c>
      <c r="FS2" s="3">
        <v>0.24</v>
      </c>
      <c r="FT2" s="3">
        <v>0.03</v>
      </c>
      <c r="FU2" s="3">
        <v>0.04</v>
      </c>
      <c r="FV2" s="3">
        <v>0.01</v>
      </c>
      <c r="FW2" s="3">
        <v>0.1</v>
      </c>
      <c r="FX2" s="3">
        <v>0.1</v>
      </c>
      <c r="FY2" s="3">
        <v>0.33</v>
      </c>
      <c r="FZ2" s="3">
        <v>0.21</v>
      </c>
      <c r="GA2" s="3">
        <v>0.14</v>
      </c>
      <c r="GB2" s="1">
        <v>5</v>
      </c>
      <c r="GC2" s="1">
        <v>3</v>
      </c>
      <c r="GD2" s="3">
        <v>0.74</v>
      </c>
      <c r="GE2" s="3">
        <v>0</v>
      </c>
      <c r="GF2" s="3">
        <v>0.01</v>
      </c>
      <c r="GG2" s="1">
        <v>4</v>
      </c>
      <c r="GH2" s="3">
        <v>0.08</v>
      </c>
      <c r="GI2" s="3">
        <v>0.04</v>
      </c>
      <c r="GJ2" s="3">
        <v>0.04</v>
      </c>
      <c r="GK2" s="1">
        <v>1</v>
      </c>
      <c r="GL2" s="3">
        <v>0.14</v>
      </c>
      <c r="GM2" s="3">
        <v>0.23</v>
      </c>
      <c r="GN2">
        <v>871</v>
      </c>
      <c r="GO2">
        <v>76</v>
      </c>
      <c r="GP2">
        <v>69</v>
      </c>
      <c r="GQ2">
        <v>76</v>
      </c>
      <c r="GR2">
        <v>87</v>
      </c>
      <c r="GS2">
        <v>107</v>
      </c>
      <c r="GT2">
        <v>77</v>
      </c>
      <c r="GU2">
        <v>105</v>
      </c>
      <c r="GV2">
        <v>88</v>
      </c>
      <c r="GW2">
        <v>91</v>
      </c>
      <c r="GX2">
        <v>95</v>
      </c>
      <c r="GY2">
        <v>64</v>
      </c>
      <c r="GZ2">
        <v>373</v>
      </c>
      <c r="HA2">
        <v>404</v>
      </c>
      <c r="HB2">
        <v>30</v>
      </c>
      <c r="HC2">
        <v>1</v>
      </c>
      <c r="HD2">
        <v>31</v>
      </c>
      <c r="HE2">
        <v>2</v>
      </c>
      <c r="HF2">
        <v>3</v>
      </c>
      <c r="HG2">
        <v>29</v>
      </c>
      <c r="HH2">
        <v>245</v>
      </c>
      <c r="HI2">
        <v>129</v>
      </c>
      <c r="HJ2"/>
      <c r="HK2">
        <v>38</v>
      </c>
      <c r="HL2">
        <v>74</v>
      </c>
      <c r="HM2">
        <v>210</v>
      </c>
      <c r="HN2">
        <v>43</v>
      </c>
      <c r="HO2">
        <v>66</v>
      </c>
      <c r="HP2" s="31">
        <f>GN2/CC2</f>
        <v>0.82015065913371</v>
      </c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2.75">
      <c r="A3" s="24">
        <v>112</v>
      </c>
      <c r="B3" s="25" t="s">
        <v>395</v>
      </c>
      <c r="C3" s="26">
        <v>11</v>
      </c>
      <c r="D3" s="25" t="s">
        <v>393</v>
      </c>
      <c r="E3" s="26">
        <v>1</v>
      </c>
      <c r="F3" s="25" t="s">
        <v>394</v>
      </c>
      <c r="G3" s="26">
        <f t="shared" si="0"/>
        <v>0</v>
      </c>
      <c r="H3" s="26">
        <f t="shared" si="1"/>
        <v>0</v>
      </c>
      <c r="I3" s="26">
        <f t="shared" si="2"/>
        <v>0</v>
      </c>
      <c r="J3" s="26">
        <f t="shared" si="3"/>
        <v>0</v>
      </c>
      <c r="K3" t="s">
        <v>611</v>
      </c>
      <c r="L3" s="26">
        <v>1</v>
      </c>
      <c r="M3" s="26">
        <v>0</v>
      </c>
      <c r="N3" s="26">
        <v>0</v>
      </c>
      <c r="O3" s="1" t="s">
        <v>135</v>
      </c>
      <c r="P3" s="26">
        <f t="shared" si="4"/>
        <v>1</v>
      </c>
      <c r="Q3" s="26">
        <f t="shared" si="5"/>
        <v>0</v>
      </c>
      <c r="R3" s="26">
        <f t="shared" si="6"/>
        <v>0</v>
      </c>
      <c r="S3" s="26">
        <f t="shared" si="7"/>
        <v>0</v>
      </c>
      <c r="T3" s="26">
        <f t="shared" si="8"/>
        <v>0</v>
      </c>
      <c r="U3" s="26">
        <f t="shared" si="9"/>
        <v>0</v>
      </c>
      <c r="V3" s="26">
        <f t="shared" si="10"/>
        <v>0</v>
      </c>
      <c r="W3" s="1" t="s">
        <v>136</v>
      </c>
      <c r="X3" s="1">
        <v>1</v>
      </c>
      <c r="Y3" s="55">
        <v>492</v>
      </c>
      <c r="Z3" s="31">
        <f>GN3/CC3</f>
        <v>0.3400138217000691</v>
      </c>
      <c r="AA3">
        <v>33</v>
      </c>
      <c r="AB3">
        <v>227</v>
      </c>
      <c r="AC3">
        <v>207</v>
      </c>
      <c r="AD3">
        <v>25</v>
      </c>
      <c r="AE3" s="2">
        <v>115.182</v>
      </c>
      <c r="AF3" s="3">
        <v>3767.96</v>
      </c>
      <c r="AG3" s="1">
        <v>4340</v>
      </c>
      <c r="AH3" s="1">
        <v>2172</v>
      </c>
      <c r="AI3" s="1">
        <v>2168</v>
      </c>
      <c r="AJ3" s="1">
        <v>403</v>
      </c>
      <c r="AK3" s="33">
        <f>AJ3/(CC3+AJ3)</f>
        <v>0.21783783783783783</v>
      </c>
      <c r="AL3" s="1">
        <v>311</v>
      </c>
      <c r="AM3" s="1">
        <v>92</v>
      </c>
      <c r="AN3" s="1">
        <v>317</v>
      </c>
      <c r="AO3" s="1">
        <v>86</v>
      </c>
      <c r="AP3" s="1">
        <v>265</v>
      </c>
      <c r="AQ3" s="1">
        <v>138</v>
      </c>
      <c r="AR3" s="1">
        <v>11</v>
      </c>
      <c r="AS3" s="1">
        <v>35</v>
      </c>
      <c r="AT3" s="1">
        <v>301</v>
      </c>
      <c r="AU3" s="1">
        <v>56</v>
      </c>
      <c r="AV3" s="1">
        <v>129</v>
      </c>
      <c r="AW3" s="1">
        <v>110</v>
      </c>
      <c r="AX3" s="1">
        <v>110</v>
      </c>
      <c r="AY3" s="1">
        <v>72</v>
      </c>
      <c r="AZ3" s="1">
        <v>7</v>
      </c>
      <c r="BA3" s="1">
        <v>1</v>
      </c>
      <c r="BB3" s="1">
        <v>0</v>
      </c>
      <c r="BC3" s="1">
        <v>1</v>
      </c>
      <c r="BD3" s="1">
        <v>36</v>
      </c>
      <c r="BE3" s="1">
        <v>0</v>
      </c>
      <c r="BF3" s="1">
        <v>0</v>
      </c>
      <c r="BG3" s="1">
        <v>0</v>
      </c>
      <c r="BH3" s="4">
        <v>2574</v>
      </c>
      <c r="BI3" s="11">
        <v>25.407925407925408</v>
      </c>
      <c r="BJ3" s="13">
        <v>46.15384615384615</v>
      </c>
      <c r="BK3" s="11">
        <v>13.675213675213676</v>
      </c>
      <c r="BL3" s="11">
        <v>6.837606837606838</v>
      </c>
      <c r="BM3" s="11">
        <v>3.807303807303807</v>
      </c>
      <c r="BN3" s="11">
        <v>4.118104118104118</v>
      </c>
      <c r="BO3" s="4">
        <v>1876</v>
      </c>
      <c r="BP3" s="11">
        <v>38.32622601279317</v>
      </c>
      <c r="BQ3" s="13">
        <v>40.298507462686565</v>
      </c>
      <c r="BR3" s="11">
        <v>9.808102345415778</v>
      </c>
      <c r="BS3" s="11">
        <v>1.8656716417910446</v>
      </c>
      <c r="BT3" s="11">
        <v>3.9445628997867805</v>
      </c>
      <c r="BU3" s="11">
        <v>5.756929637526652</v>
      </c>
      <c r="BV3" s="1">
        <v>111</v>
      </c>
      <c r="BW3" s="1">
        <v>534</v>
      </c>
      <c r="BX3" s="1">
        <v>150685</v>
      </c>
      <c r="BY3" s="1">
        <v>18241</v>
      </c>
      <c r="BZ3" s="1">
        <v>12333</v>
      </c>
      <c r="CA3" s="1">
        <v>7</v>
      </c>
      <c r="CB3" s="1">
        <v>1727</v>
      </c>
      <c r="CC3" s="1">
        <v>1447</v>
      </c>
      <c r="CD3" s="1">
        <v>789</v>
      </c>
      <c r="CE3" s="1">
        <v>658</v>
      </c>
      <c r="CF3" s="1">
        <v>1284</v>
      </c>
      <c r="CG3" s="1">
        <v>163</v>
      </c>
      <c r="CH3" s="1">
        <v>540</v>
      </c>
      <c r="CI3" s="1">
        <v>907</v>
      </c>
      <c r="CJ3" s="38">
        <v>1850</v>
      </c>
      <c r="CK3" s="38">
        <v>180</v>
      </c>
      <c r="CL3" s="38">
        <v>163</v>
      </c>
      <c r="CM3" s="38">
        <v>1040</v>
      </c>
      <c r="CN3" s="38">
        <v>467</v>
      </c>
      <c r="CO3" s="39">
        <f t="shared" si="11"/>
        <v>0.0972972972972973</v>
      </c>
      <c r="CP3" s="35">
        <v>4388</v>
      </c>
      <c r="CQ3" s="38">
        <v>1734</v>
      </c>
      <c r="CR3" s="35">
        <v>283</v>
      </c>
      <c r="CS3" s="35">
        <v>1229</v>
      </c>
      <c r="CT3" s="35">
        <v>32</v>
      </c>
      <c r="CU3" s="35">
        <v>783</v>
      </c>
      <c r="CV3" s="35">
        <v>327</v>
      </c>
      <c r="CW3" s="36">
        <v>927</v>
      </c>
      <c r="CX3" s="36">
        <v>74</v>
      </c>
      <c r="CY3" s="36">
        <v>305</v>
      </c>
      <c r="CZ3" s="36">
        <v>425</v>
      </c>
      <c r="DA3" s="36">
        <v>123</v>
      </c>
      <c r="DB3" s="38">
        <v>20730</v>
      </c>
      <c r="DC3" s="35">
        <v>2526</v>
      </c>
      <c r="DD3" s="35">
        <v>5535</v>
      </c>
      <c r="DE3" s="35">
        <v>5936</v>
      </c>
      <c r="DF3" s="35">
        <v>6733</v>
      </c>
      <c r="DG3" s="35">
        <v>18902.21273514929</v>
      </c>
      <c r="DH3" s="42">
        <v>22.36245954692557</v>
      </c>
      <c r="DI3" s="42">
        <v>11.205405405405427</v>
      </c>
      <c r="DJ3" s="1">
        <v>634</v>
      </c>
      <c r="DK3" s="1">
        <v>609</v>
      </c>
      <c r="DL3" s="1">
        <v>73190</v>
      </c>
      <c r="DM3" s="1">
        <v>79</v>
      </c>
      <c r="DN3" s="1">
        <v>953</v>
      </c>
      <c r="DO3" s="1">
        <v>76922</v>
      </c>
      <c r="DP3" s="1">
        <v>3146</v>
      </c>
      <c r="DQ3" s="1">
        <v>452</v>
      </c>
      <c r="DR3" s="1">
        <v>423</v>
      </c>
      <c r="DS3" s="1">
        <v>971</v>
      </c>
      <c r="DT3" s="1">
        <v>967</v>
      </c>
      <c r="DU3" s="1">
        <v>257</v>
      </c>
      <c r="DV3" s="1">
        <v>49</v>
      </c>
      <c r="DW3" s="1">
        <v>27</v>
      </c>
      <c r="DX3" s="1">
        <v>91</v>
      </c>
      <c r="DY3" s="1">
        <v>87</v>
      </c>
      <c r="DZ3" s="1">
        <v>29</v>
      </c>
      <c r="EA3" s="1">
        <v>16</v>
      </c>
      <c r="EB3" s="1">
        <v>29</v>
      </c>
      <c r="EC3" s="1">
        <v>31</v>
      </c>
      <c r="ED3" s="1">
        <v>14</v>
      </c>
      <c r="EE3" s="1">
        <v>18</v>
      </c>
      <c r="EF3" s="1">
        <v>12</v>
      </c>
      <c r="EG3" s="1">
        <v>4</v>
      </c>
      <c r="EH3" s="1">
        <v>4</v>
      </c>
      <c r="EI3" s="1">
        <v>7</v>
      </c>
      <c r="EJ3" s="1">
        <v>2</v>
      </c>
      <c r="EK3" s="1">
        <v>3</v>
      </c>
      <c r="EM3" s="1">
        <v>7</v>
      </c>
      <c r="EN3" s="1">
        <v>1</v>
      </c>
      <c r="EO3" s="1">
        <v>1</v>
      </c>
      <c r="EP3" s="1">
        <v>5374</v>
      </c>
      <c r="EQ3" s="1">
        <v>2404</v>
      </c>
      <c r="ER3" s="1">
        <v>2970</v>
      </c>
      <c r="ES3" s="1">
        <v>4782</v>
      </c>
      <c r="ET3" s="1">
        <v>2307</v>
      </c>
      <c r="EU3" s="1">
        <v>2475</v>
      </c>
      <c r="EV3" s="1">
        <v>4365</v>
      </c>
      <c r="EW3" s="1">
        <v>2074</v>
      </c>
      <c r="EX3" s="1">
        <v>2292</v>
      </c>
      <c r="EY3" s="1">
        <v>4621</v>
      </c>
      <c r="EZ3" s="1">
        <v>2245</v>
      </c>
      <c r="FA3" s="1">
        <v>2376</v>
      </c>
      <c r="FB3" s="1">
        <v>4340</v>
      </c>
      <c r="FC3" s="1">
        <v>2172</v>
      </c>
      <c r="FD3" s="1">
        <v>2168</v>
      </c>
      <c r="FE3" s="3">
        <v>-19.24</v>
      </c>
      <c r="FF3" s="3">
        <v>-11.02</v>
      </c>
      <c r="FG3" s="3">
        <v>-14.01</v>
      </c>
      <c r="FH3" s="1">
        <v>148</v>
      </c>
      <c r="FI3" s="1">
        <v>115</v>
      </c>
      <c r="FJ3" s="1">
        <v>58</v>
      </c>
      <c r="FK3" s="1">
        <v>413</v>
      </c>
      <c r="FL3" s="1">
        <v>504</v>
      </c>
      <c r="FM3" s="1">
        <v>1399</v>
      </c>
      <c r="FN3" s="1">
        <v>875</v>
      </c>
      <c r="FO3" s="1">
        <v>843</v>
      </c>
      <c r="FP3" s="1">
        <v>934</v>
      </c>
      <c r="FQ3" s="1">
        <v>506</v>
      </c>
      <c r="FR3" s="1">
        <v>428</v>
      </c>
      <c r="FS3" s="3">
        <v>0.22</v>
      </c>
      <c r="FT3" s="3">
        <v>0.03</v>
      </c>
      <c r="FU3" s="3">
        <v>0.03</v>
      </c>
      <c r="FV3" s="3">
        <v>0.01</v>
      </c>
      <c r="FW3" s="3">
        <v>0.1</v>
      </c>
      <c r="FX3" s="3">
        <v>0.12</v>
      </c>
      <c r="FY3" s="3">
        <v>0.32</v>
      </c>
      <c r="FZ3" s="3">
        <v>0.2</v>
      </c>
      <c r="GA3" s="3">
        <v>0.19</v>
      </c>
      <c r="GB3" s="1">
        <v>5</v>
      </c>
      <c r="GC3" s="1">
        <v>3</v>
      </c>
      <c r="GD3" s="3">
        <v>1</v>
      </c>
      <c r="GE3" s="3">
        <v>0</v>
      </c>
      <c r="GF3" s="3">
        <v>0.01</v>
      </c>
      <c r="GG3" s="1">
        <v>2</v>
      </c>
      <c r="GH3" s="3">
        <v>0.09</v>
      </c>
      <c r="GI3" s="3">
        <v>0.06</v>
      </c>
      <c r="GJ3" s="3">
        <v>0.03</v>
      </c>
      <c r="GK3" s="1">
        <v>2</v>
      </c>
      <c r="GL3" s="3">
        <v>0.12</v>
      </c>
      <c r="GM3" s="3">
        <v>0.21</v>
      </c>
      <c r="GN3">
        <v>492</v>
      </c>
      <c r="GO3">
        <v>37</v>
      </c>
      <c r="GP3">
        <v>65</v>
      </c>
      <c r="GQ3">
        <v>51</v>
      </c>
      <c r="GR3">
        <v>39</v>
      </c>
      <c r="GS3">
        <v>52</v>
      </c>
      <c r="GT3">
        <v>53</v>
      </c>
      <c r="GU3">
        <v>53</v>
      </c>
      <c r="GV3">
        <v>48</v>
      </c>
      <c r="GW3">
        <v>43</v>
      </c>
      <c r="GX3">
        <v>51</v>
      </c>
      <c r="GY3">
        <v>33</v>
      </c>
      <c r="GZ3">
        <v>227</v>
      </c>
      <c r="HA3">
        <v>207</v>
      </c>
      <c r="HB3">
        <v>25</v>
      </c>
      <c r="HC3"/>
      <c r="HD3">
        <v>16</v>
      </c>
      <c r="HE3"/>
      <c r="HF3">
        <v>4</v>
      </c>
      <c r="HG3">
        <v>13</v>
      </c>
      <c r="HH3">
        <v>180</v>
      </c>
      <c r="HI3">
        <v>48</v>
      </c>
      <c r="HJ3"/>
      <c r="HK3">
        <v>26</v>
      </c>
      <c r="HL3">
        <v>25</v>
      </c>
      <c r="HM3">
        <v>143</v>
      </c>
      <c r="HN3">
        <v>10</v>
      </c>
      <c r="HO3">
        <v>27</v>
      </c>
      <c r="HP3" s="31">
        <f>GN3/CC3</f>
        <v>0.3400138217000691</v>
      </c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2.75">
      <c r="A4" s="24">
        <v>113</v>
      </c>
      <c r="B4" s="25" t="s">
        <v>396</v>
      </c>
      <c r="C4" s="26">
        <v>11</v>
      </c>
      <c r="D4" s="25" t="s">
        <v>393</v>
      </c>
      <c r="E4" s="26">
        <v>1</v>
      </c>
      <c r="F4" s="25" t="s">
        <v>394</v>
      </c>
      <c r="G4" s="26">
        <f t="shared" si="0"/>
        <v>0</v>
      </c>
      <c r="H4" s="26">
        <f t="shared" si="1"/>
        <v>0</v>
      </c>
      <c r="I4" s="26">
        <f t="shared" si="2"/>
        <v>0</v>
      </c>
      <c r="J4" s="26">
        <f t="shared" si="3"/>
        <v>0</v>
      </c>
      <c r="K4" t="s">
        <v>614</v>
      </c>
      <c r="L4" s="26">
        <v>0</v>
      </c>
      <c r="M4" s="26">
        <v>0</v>
      </c>
      <c r="N4" s="26">
        <v>0</v>
      </c>
      <c r="O4" s="1" t="s">
        <v>135</v>
      </c>
      <c r="P4" s="26">
        <f t="shared" si="4"/>
        <v>1</v>
      </c>
      <c r="Q4" s="26">
        <f t="shared" si="5"/>
        <v>0</v>
      </c>
      <c r="R4" s="26">
        <f t="shared" si="6"/>
        <v>0</v>
      </c>
      <c r="S4" s="26">
        <f t="shared" si="7"/>
        <v>0</v>
      </c>
      <c r="T4" s="26">
        <f t="shared" si="8"/>
        <v>0</v>
      </c>
      <c r="U4" s="26">
        <f t="shared" si="9"/>
        <v>0</v>
      </c>
      <c r="V4" s="26">
        <f t="shared" si="10"/>
        <v>0</v>
      </c>
      <c r="W4" s="1" t="s">
        <v>136</v>
      </c>
      <c r="X4" s="1">
        <v>0</v>
      </c>
      <c r="Y4" s="55">
        <v>396</v>
      </c>
      <c r="Z4" s="31">
        <f>GN4/CC4</f>
        <v>0.1467753891771683</v>
      </c>
      <c r="AA4">
        <v>38</v>
      </c>
      <c r="AB4">
        <v>167</v>
      </c>
      <c r="AC4">
        <v>164</v>
      </c>
      <c r="AD4">
        <v>27</v>
      </c>
      <c r="AE4" s="2">
        <v>83.397</v>
      </c>
      <c r="AF4" s="3">
        <v>9649.06</v>
      </c>
      <c r="AG4" s="1">
        <v>8047</v>
      </c>
      <c r="AH4" s="1">
        <v>3945</v>
      </c>
      <c r="AI4" s="1">
        <v>4102</v>
      </c>
      <c r="AJ4" s="1">
        <v>639</v>
      </c>
      <c r="AK4" s="33">
        <f>AJ4/(CC4+AJ4)</f>
        <v>0.19148936170212766</v>
      </c>
      <c r="AL4" s="1">
        <v>367</v>
      </c>
      <c r="AM4" s="1">
        <v>272</v>
      </c>
      <c r="AN4" s="1">
        <v>539</v>
      </c>
      <c r="AO4" s="1">
        <v>100</v>
      </c>
      <c r="AP4" s="1">
        <v>250</v>
      </c>
      <c r="AQ4" s="1">
        <v>389</v>
      </c>
      <c r="AR4" s="1">
        <v>7</v>
      </c>
      <c r="AS4" s="1">
        <v>35</v>
      </c>
      <c r="AT4" s="1">
        <v>530</v>
      </c>
      <c r="AU4" s="1">
        <v>67</v>
      </c>
      <c r="AV4" s="1">
        <v>245</v>
      </c>
      <c r="AW4" s="1">
        <v>84</v>
      </c>
      <c r="AX4" s="1">
        <v>78</v>
      </c>
      <c r="AY4" s="1">
        <v>46</v>
      </c>
      <c r="AZ4" s="1">
        <v>20</v>
      </c>
      <c r="BA4" s="1">
        <v>1</v>
      </c>
      <c r="BB4" s="1">
        <v>0</v>
      </c>
      <c r="BC4" s="1">
        <v>8</v>
      </c>
      <c r="BD4" s="1">
        <v>25</v>
      </c>
      <c r="BE4" s="1">
        <v>0</v>
      </c>
      <c r="BF4" s="1">
        <v>0</v>
      </c>
      <c r="BG4" s="1">
        <v>6</v>
      </c>
      <c r="BH4" s="4">
        <v>5253</v>
      </c>
      <c r="BI4" s="11">
        <v>14.810584427945935</v>
      </c>
      <c r="BJ4" s="13">
        <v>32.457643251475346</v>
      </c>
      <c r="BK4" s="11">
        <v>37.54045307443366</v>
      </c>
      <c r="BL4" s="11">
        <v>5.558728345707215</v>
      </c>
      <c r="BM4" s="11">
        <v>6.320197982105463</v>
      </c>
      <c r="BN4" s="11">
        <v>3.3123929183323817</v>
      </c>
      <c r="BO4" s="4">
        <v>3959</v>
      </c>
      <c r="BP4" s="11">
        <v>24.147511997979286</v>
      </c>
      <c r="BQ4" s="13">
        <v>32.078807779742355</v>
      </c>
      <c r="BR4" s="11">
        <v>27.63324071735287</v>
      </c>
      <c r="BS4" s="11">
        <v>2.5511492801212428</v>
      </c>
      <c r="BT4" s="11">
        <v>10.937105329628693</v>
      </c>
      <c r="BU4" s="11">
        <v>2.6521848951755493</v>
      </c>
      <c r="BV4" s="1">
        <v>148</v>
      </c>
      <c r="BW4" s="1">
        <v>578</v>
      </c>
      <c r="BX4" s="1">
        <v>128742</v>
      </c>
      <c r="BY4" s="1">
        <v>20976</v>
      </c>
      <c r="BZ4" s="1">
        <v>14843</v>
      </c>
      <c r="CA4" s="1">
        <v>4</v>
      </c>
      <c r="CB4" s="1">
        <v>90</v>
      </c>
      <c r="CC4" s="1">
        <v>2698</v>
      </c>
      <c r="CD4" s="1">
        <v>1369</v>
      </c>
      <c r="CE4" s="1">
        <v>1329</v>
      </c>
      <c r="CF4" s="1">
        <v>2509</v>
      </c>
      <c r="CG4" s="1">
        <v>189</v>
      </c>
      <c r="CH4" s="1">
        <v>648</v>
      </c>
      <c r="CI4" s="1">
        <v>2050</v>
      </c>
      <c r="CJ4" s="38">
        <v>3614</v>
      </c>
      <c r="CK4" s="38">
        <v>464</v>
      </c>
      <c r="CL4" s="38">
        <v>413</v>
      </c>
      <c r="CM4" s="38">
        <v>2010</v>
      </c>
      <c r="CN4" s="38">
        <v>727</v>
      </c>
      <c r="CO4" s="39">
        <f t="shared" si="11"/>
        <v>0.1283895960154953</v>
      </c>
      <c r="CP4" s="35">
        <v>7650</v>
      </c>
      <c r="CQ4" s="38">
        <v>3441</v>
      </c>
      <c r="CR4" s="35">
        <v>490</v>
      </c>
      <c r="CS4" s="35">
        <v>1261</v>
      </c>
      <c r="CT4" s="35">
        <v>75</v>
      </c>
      <c r="CU4" s="35">
        <v>1900</v>
      </c>
      <c r="CV4" s="35">
        <v>483</v>
      </c>
      <c r="CW4" s="36">
        <v>758</v>
      </c>
      <c r="CX4" s="36">
        <v>95</v>
      </c>
      <c r="CY4" s="36">
        <v>271</v>
      </c>
      <c r="CZ4" s="36">
        <v>351</v>
      </c>
      <c r="DA4" s="36">
        <v>41</v>
      </c>
      <c r="DB4" s="38">
        <v>5227</v>
      </c>
      <c r="DC4" s="35">
        <v>956</v>
      </c>
      <c r="DD4" s="35">
        <v>1542</v>
      </c>
      <c r="DE4" s="35">
        <v>2068</v>
      </c>
      <c r="DF4" s="35">
        <v>661</v>
      </c>
      <c r="DG4" s="35">
        <v>6207.32243162684</v>
      </c>
      <c r="DH4" s="42">
        <v>6.89577836411609</v>
      </c>
      <c r="DI4" s="42">
        <v>1.446319867183153</v>
      </c>
      <c r="DJ4" s="1">
        <v>370</v>
      </c>
      <c r="DK4" s="1">
        <v>320</v>
      </c>
      <c r="DL4" s="1">
        <v>35703</v>
      </c>
      <c r="DM4" s="1">
        <v>67</v>
      </c>
      <c r="DN4" s="1">
        <v>318</v>
      </c>
      <c r="DO4" s="1">
        <v>26434</v>
      </c>
      <c r="DP4" s="1">
        <v>5083</v>
      </c>
      <c r="DQ4" s="1">
        <v>348</v>
      </c>
      <c r="DR4" s="1">
        <v>551</v>
      </c>
      <c r="DS4" s="1">
        <v>1798</v>
      </c>
      <c r="DT4" s="1">
        <v>1125</v>
      </c>
      <c r="DU4" s="1">
        <v>727</v>
      </c>
      <c r="DV4" s="1">
        <v>343</v>
      </c>
      <c r="DW4" s="1">
        <v>191</v>
      </c>
      <c r="DX4" s="1">
        <v>100</v>
      </c>
      <c r="DY4" s="1">
        <v>100</v>
      </c>
      <c r="DZ4" s="1">
        <v>25</v>
      </c>
      <c r="EA4" s="1">
        <v>22</v>
      </c>
      <c r="EB4" s="1">
        <v>27</v>
      </c>
      <c r="EC4" s="1">
        <v>32</v>
      </c>
      <c r="ED4" s="1">
        <v>22</v>
      </c>
      <c r="EE4" s="1">
        <v>16</v>
      </c>
      <c r="EF4" s="1">
        <v>11</v>
      </c>
      <c r="EG4" s="1">
        <v>11</v>
      </c>
      <c r="EH4" s="1">
        <v>6</v>
      </c>
      <c r="EI4" s="1">
        <v>10</v>
      </c>
      <c r="EJ4" s="1">
        <v>4</v>
      </c>
      <c r="EK4" s="1">
        <v>4</v>
      </c>
      <c r="EM4" s="1">
        <v>2</v>
      </c>
      <c r="EN4" s="1">
        <v>5</v>
      </c>
      <c r="EO4" s="1">
        <v>3</v>
      </c>
      <c r="EP4" s="1">
        <v>8459</v>
      </c>
      <c r="EQ4" s="1">
        <v>3877</v>
      </c>
      <c r="ER4" s="1">
        <v>4582</v>
      </c>
      <c r="ES4" s="1">
        <v>7883</v>
      </c>
      <c r="ET4" s="1">
        <v>3783</v>
      </c>
      <c r="EU4" s="1">
        <v>4100</v>
      </c>
      <c r="EV4" s="1">
        <v>8159</v>
      </c>
      <c r="EW4" s="1">
        <v>3987</v>
      </c>
      <c r="EX4" s="1">
        <v>4172</v>
      </c>
      <c r="EY4" s="1">
        <v>8481</v>
      </c>
      <c r="EZ4" s="1">
        <v>4145</v>
      </c>
      <c r="FA4" s="1">
        <v>4337</v>
      </c>
      <c r="FB4" s="1">
        <v>8047</v>
      </c>
      <c r="FC4" s="1">
        <v>3945</v>
      </c>
      <c r="FD4" s="1">
        <v>4102</v>
      </c>
      <c r="FE4" s="3">
        <v>-4.87</v>
      </c>
      <c r="FF4" s="3">
        <v>-6.81</v>
      </c>
      <c r="FG4" s="3">
        <v>0.26</v>
      </c>
      <c r="FH4" s="1">
        <v>334</v>
      </c>
      <c r="FI4" s="1">
        <v>412</v>
      </c>
      <c r="FJ4" s="1">
        <v>154</v>
      </c>
      <c r="FK4" s="1">
        <v>658</v>
      </c>
      <c r="FL4" s="1">
        <v>856</v>
      </c>
      <c r="FM4" s="1">
        <v>3355</v>
      </c>
      <c r="FN4" s="1">
        <v>1358</v>
      </c>
      <c r="FO4" s="1">
        <v>829</v>
      </c>
      <c r="FP4" s="1">
        <v>1124</v>
      </c>
      <c r="FQ4" s="1">
        <v>621</v>
      </c>
      <c r="FR4" s="1">
        <v>503</v>
      </c>
      <c r="FS4" s="3">
        <v>0.14</v>
      </c>
      <c r="FT4" s="3">
        <v>0.04</v>
      </c>
      <c r="FU4" s="3">
        <v>0.05</v>
      </c>
      <c r="FV4" s="3">
        <v>0.02</v>
      </c>
      <c r="FW4" s="3">
        <v>0.08</v>
      </c>
      <c r="FX4" s="3">
        <v>0.11</v>
      </c>
      <c r="FY4" s="3">
        <v>0.42</v>
      </c>
      <c r="FZ4" s="3">
        <v>0.17</v>
      </c>
      <c r="GA4" s="3">
        <v>0.1</v>
      </c>
      <c r="GB4" s="1">
        <v>3</v>
      </c>
      <c r="GC4" s="1">
        <v>5</v>
      </c>
      <c r="GD4" s="3">
        <v>0.93</v>
      </c>
      <c r="GE4" s="3">
        <v>0</v>
      </c>
      <c r="GF4" s="3">
        <v>0.01</v>
      </c>
      <c r="GG4" s="1">
        <v>4</v>
      </c>
      <c r="GH4" s="3">
        <v>0.08</v>
      </c>
      <c r="GI4" s="3">
        <v>0.03</v>
      </c>
      <c r="GJ4" s="3">
        <v>0.05</v>
      </c>
      <c r="GK4" s="1">
        <v>1</v>
      </c>
      <c r="GL4" s="3">
        <v>0.08</v>
      </c>
      <c r="GM4" s="3">
        <v>0.25</v>
      </c>
      <c r="GN4">
        <v>396</v>
      </c>
      <c r="GO4">
        <v>38</v>
      </c>
      <c r="GP4">
        <v>41</v>
      </c>
      <c r="GQ4">
        <v>40</v>
      </c>
      <c r="GR4">
        <v>26</v>
      </c>
      <c r="GS4">
        <v>32</v>
      </c>
      <c r="GT4">
        <v>43</v>
      </c>
      <c r="GU4">
        <v>48</v>
      </c>
      <c r="GV4">
        <v>47</v>
      </c>
      <c r="GW4">
        <v>45</v>
      </c>
      <c r="GX4">
        <v>36</v>
      </c>
      <c r="GY4">
        <v>38</v>
      </c>
      <c r="GZ4">
        <v>167</v>
      </c>
      <c r="HA4">
        <v>164</v>
      </c>
      <c r="HB4">
        <v>27</v>
      </c>
      <c r="HC4"/>
      <c r="HD4">
        <v>21</v>
      </c>
      <c r="HE4">
        <v>1</v>
      </c>
      <c r="HF4">
        <v>2</v>
      </c>
      <c r="HG4">
        <v>14</v>
      </c>
      <c r="HH4">
        <v>145</v>
      </c>
      <c r="HI4">
        <v>23</v>
      </c>
      <c r="HJ4">
        <v>2</v>
      </c>
      <c r="HK4">
        <v>25</v>
      </c>
      <c r="HL4">
        <v>16</v>
      </c>
      <c r="HM4">
        <v>105</v>
      </c>
      <c r="HN4">
        <v>13</v>
      </c>
      <c r="HO4">
        <v>29</v>
      </c>
      <c r="HP4" s="31">
        <f>GN4/CC4</f>
        <v>0.1467753891771683</v>
      </c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2.75">
      <c r="A5" s="24">
        <v>121</v>
      </c>
      <c r="B5" s="25" t="s">
        <v>397</v>
      </c>
      <c r="C5" s="26">
        <v>12</v>
      </c>
      <c r="D5" s="25" t="s">
        <v>398</v>
      </c>
      <c r="E5" s="26">
        <v>1</v>
      </c>
      <c r="F5" s="25" t="s">
        <v>394</v>
      </c>
      <c r="G5" s="26">
        <f t="shared" si="0"/>
        <v>0</v>
      </c>
      <c r="H5" s="26">
        <f t="shared" si="1"/>
        <v>0</v>
      </c>
      <c r="I5" s="26">
        <f t="shared" si="2"/>
        <v>0</v>
      </c>
      <c r="J5" s="26">
        <f t="shared" si="3"/>
        <v>0</v>
      </c>
      <c r="K5" t="s">
        <v>612</v>
      </c>
      <c r="L5" s="26">
        <v>0</v>
      </c>
      <c r="M5" s="26">
        <v>0</v>
      </c>
      <c r="N5" s="26">
        <v>1</v>
      </c>
      <c r="O5" s="1" t="s">
        <v>137</v>
      </c>
      <c r="P5" s="26">
        <f t="shared" si="4"/>
        <v>0</v>
      </c>
      <c r="Q5" s="26">
        <f t="shared" si="5"/>
        <v>1</v>
      </c>
      <c r="R5" s="26">
        <f t="shared" si="6"/>
        <v>0</v>
      </c>
      <c r="S5" s="26">
        <f t="shared" si="7"/>
        <v>0</v>
      </c>
      <c r="T5" s="26">
        <f t="shared" si="8"/>
        <v>0</v>
      </c>
      <c r="U5" s="26">
        <f t="shared" si="9"/>
        <v>0</v>
      </c>
      <c r="V5" s="26">
        <f t="shared" si="10"/>
        <v>0</v>
      </c>
      <c r="W5" s="1" t="s">
        <v>138</v>
      </c>
      <c r="X5" s="1">
        <v>0</v>
      </c>
      <c r="Y5" s="55">
        <v>143</v>
      </c>
      <c r="Z5" s="31"/>
      <c r="AA5">
        <v>23</v>
      </c>
      <c r="AB5">
        <v>75</v>
      </c>
      <c r="AC5">
        <v>42</v>
      </c>
      <c r="AD5">
        <v>3</v>
      </c>
      <c r="AE5" s="2">
        <v>399.62</v>
      </c>
      <c r="AF5" s="3">
        <v>0</v>
      </c>
      <c r="AK5" s="33"/>
      <c r="AW5" s="1">
        <v>391</v>
      </c>
      <c r="AX5" s="1">
        <v>283</v>
      </c>
      <c r="AY5" s="1">
        <v>117</v>
      </c>
      <c r="AZ5" s="1">
        <v>0</v>
      </c>
      <c r="BA5" s="1">
        <v>90</v>
      </c>
      <c r="BB5" s="1">
        <v>3</v>
      </c>
      <c r="BC5" s="1">
        <v>1</v>
      </c>
      <c r="BD5" s="1">
        <v>161</v>
      </c>
      <c r="BE5" s="1">
        <v>0</v>
      </c>
      <c r="BF5" s="1">
        <v>0</v>
      </c>
      <c r="BG5" s="1">
        <v>108</v>
      </c>
      <c r="BH5" s="4">
        <v>31</v>
      </c>
      <c r="BI5" s="11">
        <v>9.67741935483871</v>
      </c>
      <c r="BJ5" s="13">
        <v>51.61290322580645</v>
      </c>
      <c r="BK5" s="11">
        <v>22.58064516129032</v>
      </c>
      <c r="BL5" s="11">
        <v>3.225806451612903</v>
      </c>
      <c r="BM5" s="11">
        <v>0</v>
      </c>
      <c r="BN5" s="11">
        <v>12.903225806451612</v>
      </c>
      <c r="BO5" s="4">
        <v>20</v>
      </c>
      <c r="BP5" s="11">
        <v>25</v>
      </c>
      <c r="BQ5" s="13">
        <v>60</v>
      </c>
      <c r="BR5" s="11">
        <v>5</v>
      </c>
      <c r="BS5" s="11">
        <v>0</v>
      </c>
      <c r="BT5" s="11">
        <v>0</v>
      </c>
      <c r="BU5" s="11">
        <v>10</v>
      </c>
      <c r="CA5" s="1">
        <v>10</v>
      </c>
      <c r="CB5" s="1">
        <v>1066</v>
      </c>
      <c r="CJ5" s="38">
        <v>61</v>
      </c>
      <c r="CK5" s="38">
        <v>5</v>
      </c>
      <c r="CL5" s="38">
        <v>4</v>
      </c>
      <c r="CM5" s="38">
        <v>19</v>
      </c>
      <c r="CN5" s="38">
        <v>33</v>
      </c>
      <c r="CO5" s="39">
        <f t="shared" si="11"/>
        <v>0.08196721311475409</v>
      </c>
      <c r="CP5" s="35">
        <v>121</v>
      </c>
      <c r="CQ5" s="38">
        <v>58</v>
      </c>
      <c r="CR5" s="35">
        <v>4</v>
      </c>
      <c r="CS5" s="35">
        <v>19</v>
      </c>
      <c r="CT5" s="35">
        <v>0</v>
      </c>
      <c r="CU5" s="35">
        <v>35</v>
      </c>
      <c r="CV5" s="35">
        <v>5</v>
      </c>
      <c r="CW5" s="36">
        <v>306</v>
      </c>
      <c r="CX5" s="36">
        <v>46</v>
      </c>
      <c r="CY5" s="36">
        <v>188</v>
      </c>
      <c r="CZ5" s="36">
        <v>41</v>
      </c>
      <c r="DA5" s="36">
        <v>31</v>
      </c>
      <c r="DB5" s="38">
        <v>11103</v>
      </c>
      <c r="DC5" s="35">
        <v>2546</v>
      </c>
      <c r="DD5" s="35">
        <v>6421</v>
      </c>
      <c r="DE5" s="35">
        <v>1360</v>
      </c>
      <c r="DF5" s="35">
        <v>776</v>
      </c>
      <c r="DG5" s="35">
        <v>2843.1016566962962</v>
      </c>
      <c r="DH5" s="42">
        <v>36.284313725490016</v>
      </c>
      <c r="DI5" s="42">
        <v>182.01639344262307</v>
      </c>
      <c r="DJ5" s="1">
        <v>504</v>
      </c>
      <c r="DK5" s="1">
        <v>498</v>
      </c>
      <c r="DL5" s="1">
        <v>38102</v>
      </c>
      <c r="DP5" s="1">
        <v>65</v>
      </c>
      <c r="DQ5" s="1">
        <v>2</v>
      </c>
      <c r="DR5" s="1">
        <v>1</v>
      </c>
      <c r="DS5" s="1">
        <v>26</v>
      </c>
      <c r="DT5" s="1">
        <v>19</v>
      </c>
      <c r="DU5" s="1">
        <v>13</v>
      </c>
      <c r="DV5" s="1">
        <v>3</v>
      </c>
      <c r="DW5" s="1">
        <v>1</v>
      </c>
      <c r="FE5" s="3">
        <v>0</v>
      </c>
      <c r="FF5" s="3">
        <v>0</v>
      </c>
      <c r="FG5" s="3">
        <v>0</v>
      </c>
      <c r="GD5" s="3">
        <v>0.72</v>
      </c>
      <c r="GE5" s="3">
        <v>0</v>
      </c>
      <c r="GF5" s="3">
        <v>0.23</v>
      </c>
      <c r="GG5" s="1">
        <v>4</v>
      </c>
      <c r="GN5">
        <v>143</v>
      </c>
      <c r="GO5">
        <v>10</v>
      </c>
      <c r="GP5">
        <v>15</v>
      </c>
      <c r="GQ5">
        <v>17</v>
      </c>
      <c r="GR5">
        <v>16</v>
      </c>
      <c r="GS5">
        <v>11</v>
      </c>
      <c r="GT5">
        <v>20</v>
      </c>
      <c r="GU5">
        <v>14</v>
      </c>
      <c r="GV5">
        <v>12</v>
      </c>
      <c r="GW5">
        <v>14</v>
      </c>
      <c r="GX5">
        <v>14</v>
      </c>
      <c r="GY5">
        <v>23</v>
      </c>
      <c r="GZ5">
        <v>75</v>
      </c>
      <c r="HA5">
        <v>42</v>
      </c>
      <c r="HB5">
        <v>3</v>
      </c>
      <c r="HC5"/>
      <c r="HD5">
        <v>7</v>
      </c>
      <c r="HE5">
        <v>2</v>
      </c>
      <c r="HF5">
        <v>2</v>
      </c>
      <c r="HG5">
        <v>12</v>
      </c>
      <c r="HH5">
        <v>25</v>
      </c>
      <c r="HI5">
        <v>50</v>
      </c>
      <c r="HJ5">
        <v>1</v>
      </c>
      <c r="HK5">
        <v>7</v>
      </c>
      <c r="HL5">
        <v>13</v>
      </c>
      <c r="HM5">
        <v>18</v>
      </c>
      <c r="HN5">
        <v>3</v>
      </c>
      <c r="HO5">
        <v>3</v>
      </c>
      <c r="HP5" s="31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2.75">
      <c r="A6" s="24">
        <v>122</v>
      </c>
      <c r="B6" s="25" t="s">
        <v>399</v>
      </c>
      <c r="C6" s="26">
        <v>12</v>
      </c>
      <c r="D6" s="25" t="s">
        <v>398</v>
      </c>
      <c r="E6" s="26">
        <v>1</v>
      </c>
      <c r="F6" s="25" t="s">
        <v>394</v>
      </c>
      <c r="G6" s="26">
        <f t="shared" si="0"/>
        <v>0</v>
      </c>
      <c r="H6" s="26">
        <f t="shared" si="1"/>
        <v>0</v>
      </c>
      <c r="I6" s="26">
        <f t="shared" si="2"/>
        <v>0</v>
      </c>
      <c r="J6" s="26">
        <f t="shared" si="3"/>
        <v>0</v>
      </c>
      <c r="K6" t="s">
        <v>612</v>
      </c>
      <c r="L6" s="26">
        <v>0</v>
      </c>
      <c r="M6" s="26">
        <v>0</v>
      </c>
      <c r="N6" s="26">
        <v>1</v>
      </c>
      <c r="O6" s="1" t="s">
        <v>137</v>
      </c>
      <c r="P6" s="26">
        <f t="shared" si="4"/>
        <v>0</v>
      </c>
      <c r="Q6" s="26">
        <f t="shared" si="5"/>
        <v>1</v>
      </c>
      <c r="R6" s="26">
        <f t="shared" si="6"/>
        <v>0</v>
      </c>
      <c r="S6" s="26">
        <f t="shared" si="7"/>
        <v>0</v>
      </c>
      <c r="T6" s="26">
        <f t="shared" si="8"/>
        <v>0</v>
      </c>
      <c r="U6" s="26">
        <f t="shared" si="9"/>
        <v>0</v>
      </c>
      <c r="V6" s="26">
        <f t="shared" si="10"/>
        <v>0</v>
      </c>
      <c r="W6" s="1" t="s">
        <v>138</v>
      </c>
      <c r="X6" s="1">
        <v>0</v>
      </c>
      <c r="Y6" s="55">
        <v>62</v>
      </c>
      <c r="Z6" s="31"/>
      <c r="AA6">
        <v>22</v>
      </c>
      <c r="AB6">
        <v>22</v>
      </c>
      <c r="AC6">
        <v>14</v>
      </c>
      <c r="AD6">
        <v>4</v>
      </c>
      <c r="AE6" s="2">
        <v>1488.98</v>
      </c>
      <c r="AF6" s="3">
        <v>18.8</v>
      </c>
      <c r="AG6" s="1">
        <v>280</v>
      </c>
      <c r="AH6" s="1">
        <v>221</v>
      </c>
      <c r="AI6" s="1">
        <v>59</v>
      </c>
      <c r="AK6" s="33"/>
      <c r="AW6" s="1">
        <v>1469</v>
      </c>
      <c r="AX6" s="1">
        <v>1011</v>
      </c>
      <c r="AY6" s="1">
        <v>814</v>
      </c>
      <c r="AZ6" s="1">
        <v>1</v>
      </c>
      <c r="BA6" s="1">
        <v>633</v>
      </c>
      <c r="BB6" s="1">
        <v>78</v>
      </c>
      <c r="BC6" s="1">
        <v>0</v>
      </c>
      <c r="BD6" s="1">
        <v>120</v>
      </c>
      <c r="BE6" s="1">
        <v>175</v>
      </c>
      <c r="BF6" s="1">
        <v>51</v>
      </c>
      <c r="BG6" s="1">
        <v>210</v>
      </c>
      <c r="BH6" s="4">
        <v>49</v>
      </c>
      <c r="BI6" s="11">
        <v>20.408163265306122</v>
      </c>
      <c r="BJ6" s="13">
        <v>71.42857142857143</v>
      </c>
      <c r="BK6" s="11">
        <v>4.081632653061225</v>
      </c>
      <c r="BL6" s="11">
        <v>2.0408163265306123</v>
      </c>
      <c r="BM6" s="11">
        <v>0</v>
      </c>
      <c r="BN6" s="11">
        <v>2.0408163265306123</v>
      </c>
      <c r="BO6" s="4">
        <v>25</v>
      </c>
      <c r="BP6" s="11">
        <v>40</v>
      </c>
      <c r="BQ6" s="13">
        <v>56</v>
      </c>
      <c r="BR6" s="11">
        <v>0</v>
      </c>
      <c r="BS6" s="11">
        <v>4</v>
      </c>
      <c r="BT6" s="11">
        <v>0</v>
      </c>
      <c r="BU6" s="11">
        <v>0</v>
      </c>
      <c r="CA6" s="1">
        <v>20</v>
      </c>
      <c r="CB6" s="1">
        <v>6649</v>
      </c>
      <c r="CJ6" s="38">
        <v>153</v>
      </c>
      <c r="CK6" s="38">
        <v>2</v>
      </c>
      <c r="CL6" s="38">
        <v>5</v>
      </c>
      <c r="CM6" s="38">
        <v>32</v>
      </c>
      <c r="CN6" s="38">
        <v>114</v>
      </c>
      <c r="CO6" s="39">
        <f t="shared" si="11"/>
        <v>0.013071895424836602</v>
      </c>
      <c r="CP6" s="35">
        <v>222</v>
      </c>
      <c r="CQ6" s="38">
        <v>147</v>
      </c>
      <c r="CR6" s="35">
        <v>6</v>
      </c>
      <c r="CS6" s="35">
        <v>15</v>
      </c>
      <c r="CT6" s="35">
        <v>0</v>
      </c>
      <c r="CU6" s="35">
        <v>50</v>
      </c>
      <c r="CV6" s="35">
        <v>4</v>
      </c>
      <c r="CW6" s="36">
        <v>149</v>
      </c>
      <c r="CX6" s="36">
        <v>44</v>
      </c>
      <c r="CY6" s="36">
        <v>72</v>
      </c>
      <c r="CZ6" s="36">
        <v>22</v>
      </c>
      <c r="DA6" s="36">
        <v>11</v>
      </c>
      <c r="DB6" s="38">
        <v>10353</v>
      </c>
      <c r="DC6" s="35">
        <v>7614</v>
      </c>
      <c r="DD6" s="35">
        <v>1766</v>
      </c>
      <c r="DE6" s="35">
        <v>381</v>
      </c>
      <c r="DF6" s="35">
        <v>592</v>
      </c>
      <c r="DG6" s="35">
        <v>704.7346350423504</v>
      </c>
      <c r="DH6" s="42">
        <v>69.48322147650967</v>
      </c>
      <c r="DI6" s="42">
        <v>67.66666666666667</v>
      </c>
      <c r="DJ6" s="1">
        <v>115</v>
      </c>
      <c r="DK6" s="1">
        <v>114</v>
      </c>
      <c r="DL6" s="1">
        <v>9662</v>
      </c>
      <c r="DP6" s="1">
        <v>118</v>
      </c>
      <c r="DQ6" s="1">
        <v>2</v>
      </c>
      <c r="DR6" s="1">
        <v>49</v>
      </c>
      <c r="DS6" s="1">
        <v>18</v>
      </c>
      <c r="DT6" s="1">
        <v>21</v>
      </c>
      <c r="DU6" s="1">
        <v>26</v>
      </c>
      <c r="DV6" s="1">
        <v>1</v>
      </c>
      <c r="DW6" s="1">
        <v>1</v>
      </c>
      <c r="EP6" s="1">
        <v>983</v>
      </c>
      <c r="EQ6" s="1">
        <v>730</v>
      </c>
      <c r="ER6" s="1">
        <v>253</v>
      </c>
      <c r="ES6" s="1">
        <v>379</v>
      </c>
      <c r="ET6" s="1">
        <v>353</v>
      </c>
      <c r="EU6" s="1">
        <v>26</v>
      </c>
      <c r="EV6" s="1">
        <v>236</v>
      </c>
      <c r="EW6" s="1">
        <v>164</v>
      </c>
      <c r="EX6" s="1">
        <v>73</v>
      </c>
      <c r="EY6" s="1">
        <v>348</v>
      </c>
      <c r="EZ6" s="1">
        <v>213</v>
      </c>
      <c r="FA6" s="1">
        <v>135</v>
      </c>
      <c r="FB6" s="1">
        <v>280</v>
      </c>
      <c r="FC6" s="1">
        <v>221</v>
      </c>
      <c r="FD6" s="1">
        <v>59</v>
      </c>
      <c r="FE6" s="3">
        <v>-71.52</v>
      </c>
      <c r="FF6" s="3">
        <v>-61.44</v>
      </c>
      <c r="FG6" s="3">
        <v>-64.6</v>
      </c>
      <c r="FH6" s="1">
        <v>15</v>
      </c>
      <c r="FI6" s="1">
        <v>20</v>
      </c>
      <c r="FJ6" s="1">
        <v>11</v>
      </c>
      <c r="FK6" s="1">
        <v>74</v>
      </c>
      <c r="FL6" s="1">
        <v>18</v>
      </c>
      <c r="FM6" s="1">
        <v>69</v>
      </c>
      <c r="FN6" s="1">
        <v>48</v>
      </c>
      <c r="FO6" s="1">
        <v>19</v>
      </c>
      <c r="FT6" s="3">
        <v>0.05</v>
      </c>
      <c r="FU6" s="3">
        <v>0.07</v>
      </c>
      <c r="FV6" s="3">
        <v>0.04</v>
      </c>
      <c r="FW6" s="3">
        <v>0.26</v>
      </c>
      <c r="FX6" s="3">
        <v>0.06</v>
      </c>
      <c r="FY6" s="3">
        <v>0.25</v>
      </c>
      <c r="FZ6" s="3">
        <v>0.17</v>
      </c>
      <c r="GA6" s="3">
        <v>0.07</v>
      </c>
      <c r="GC6" s="1">
        <v>4</v>
      </c>
      <c r="GD6" s="3">
        <v>0.69</v>
      </c>
      <c r="GE6" s="3">
        <v>0.12</v>
      </c>
      <c r="GF6" s="3">
        <v>0.43</v>
      </c>
      <c r="GG6" s="1">
        <v>5</v>
      </c>
      <c r="GN6">
        <v>62</v>
      </c>
      <c r="GO6">
        <v>12</v>
      </c>
      <c r="GP6">
        <v>5</v>
      </c>
      <c r="GQ6">
        <v>3</v>
      </c>
      <c r="GR6">
        <v>6</v>
      </c>
      <c r="GS6">
        <v>7</v>
      </c>
      <c r="GT6">
        <v>7</v>
      </c>
      <c r="GU6">
        <v>2</v>
      </c>
      <c r="GV6">
        <v>6</v>
      </c>
      <c r="GW6">
        <v>7</v>
      </c>
      <c r="GX6">
        <v>7</v>
      </c>
      <c r="GY6">
        <v>22</v>
      </c>
      <c r="GZ6">
        <v>22</v>
      </c>
      <c r="HA6">
        <v>14</v>
      </c>
      <c r="HB6">
        <v>4</v>
      </c>
      <c r="HC6"/>
      <c r="HD6">
        <v>2</v>
      </c>
      <c r="HE6"/>
      <c r="HF6">
        <v>3</v>
      </c>
      <c r="HG6">
        <v>17</v>
      </c>
      <c r="HH6">
        <v>19</v>
      </c>
      <c r="HI6">
        <v>3</v>
      </c>
      <c r="HJ6"/>
      <c r="HK6">
        <v>6</v>
      </c>
      <c r="HL6">
        <v>9</v>
      </c>
      <c r="HM6">
        <v>1</v>
      </c>
      <c r="HN6"/>
      <c r="HO6">
        <v>2</v>
      </c>
      <c r="HP6" s="31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2.75">
      <c r="A7" s="24">
        <v>124</v>
      </c>
      <c r="B7" s="25" t="s">
        <v>400</v>
      </c>
      <c r="C7" s="26">
        <v>12</v>
      </c>
      <c r="D7" s="25" t="s">
        <v>398</v>
      </c>
      <c r="E7" s="26">
        <v>1</v>
      </c>
      <c r="F7" s="25" t="s">
        <v>394</v>
      </c>
      <c r="G7" s="26">
        <f t="shared" si="0"/>
        <v>0</v>
      </c>
      <c r="H7" s="26">
        <f t="shared" si="1"/>
        <v>0</v>
      </c>
      <c r="I7" s="26">
        <f t="shared" si="2"/>
        <v>0</v>
      </c>
      <c r="J7" s="26">
        <f t="shared" si="3"/>
        <v>0</v>
      </c>
      <c r="K7" t="s">
        <v>612</v>
      </c>
      <c r="L7" s="26">
        <v>0</v>
      </c>
      <c r="M7" s="26">
        <v>0</v>
      </c>
      <c r="N7" s="26">
        <v>1</v>
      </c>
      <c r="O7" s="1" t="s">
        <v>137</v>
      </c>
      <c r="P7" s="26">
        <f t="shared" si="4"/>
        <v>0</v>
      </c>
      <c r="Q7" s="26">
        <f t="shared" si="5"/>
        <v>1</v>
      </c>
      <c r="R7" s="26">
        <f t="shared" si="6"/>
        <v>0</v>
      </c>
      <c r="S7" s="26">
        <f t="shared" si="7"/>
        <v>0</v>
      </c>
      <c r="T7" s="26">
        <f t="shared" si="8"/>
        <v>0</v>
      </c>
      <c r="U7" s="26">
        <f t="shared" si="9"/>
        <v>0</v>
      </c>
      <c r="V7" s="26">
        <f t="shared" si="10"/>
        <v>0</v>
      </c>
      <c r="W7" s="1" t="s">
        <v>138</v>
      </c>
      <c r="X7" s="1">
        <v>0</v>
      </c>
      <c r="Y7" s="55">
        <v>27</v>
      </c>
      <c r="Z7" s="31"/>
      <c r="AA7">
        <v>2</v>
      </c>
      <c r="AB7">
        <v>18</v>
      </c>
      <c r="AC7">
        <v>7</v>
      </c>
      <c r="AD7"/>
      <c r="AE7" s="2">
        <v>781.368</v>
      </c>
      <c r="AF7" s="3">
        <v>0</v>
      </c>
      <c r="AK7" s="33"/>
      <c r="AW7" s="1">
        <v>746</v>
      </c>
      <c r="AX7" s="1">
        <v>648</v>
      </c>
      <c r="AY7" s="1">
        <v>560</v>
      </c>
      <c r="AZ7" s="1">
        <v>0</v>
      </c>
      <c r="BA7" s="1">
        <v>42</v>
      </c>
      <c r="BB7" s="1">
        <v>0</v>
      </c>
      <c r="BC7" s="1">
        <v>11</v>
      </c>
      <c r="BD7" s="1">
        <v>77</v>
      </c>
      <c r="BE7" s="1">
        <v>22</v>
      </c>
      <c r="BF7" s="1">
        <v>0</v>
      </c>
      <c r="BG7" s="1">
        <v>76</v>
      </c>
      <c r="BH7" s="4"/>
      <c r="BI7" s="11"/>
      <c r="BJ7" s="13"/>
      <c r="BK7" s="11"/>
      <c r="BL7" s="11"/>
      <c r="BM7" s="11"/>
      <c r="BN7" s="11"/>
      <c r="BP7" s="11"/>
      <c r="BQ7" s="13"/>
      <c r="BR7" s="11"/>
      <c r="BS7" s="11"/>
      <c r="BT7" s="11"/>
      <c r="BU7" s="11"/>
      <c r="CA7" s="1">
        <v>1</v>
      </c>
      <c r="CJ7" s="38">
        <v>3</v>
      </c>
      <c r="CK7" s="38">
        <v>0</v>
      </c>
      <c r="CL7" s="38">
        <v>1</v>
      </c>
      <c r="CM7" s="38">
        <v>1</v>
      </c>
      <c r="CN7" s="38">
        <v>1</v>
      </c>
      <c r="CO7" s="39">
        <f t="shared" si="11"/>
        <v>0</v>
      </c>
      <c r="CP7" s="35">
        <v>4</v>
      </c>
      <c r="CQ7" s="38">
        <v>1</v>
      </c>
      <c r="CR7" s="35">
        <v>0</v>
      </c>
      <c r="CS7" s="35">
        <v>0</v>
      </c>
      <c r="CT7" s="35">
        <v>0</v>
      </c>
      <c r="CU7" s="35">
        <v>3</v>
      </c>
      <c r="CV7" s="35">
        <v>0</v>
      </c>
      <c r="CW7" s="36">
        <v>44</v>
      </c>
      <c r="CX7" s="36">
        <v>7</v>
      </c>
      <c r="CY7" s="36">
        <v>31</v>
      </c>
      <c r="CZ7" s="36">
        <v>1</v>
      </c>
      <c r="DA7" s="36">
        <v>5</v>
      </c>
      <c r="DB7" s="38">
        <v>1186</v>
      </c>
      <c r="DC7" s="35">
        <v>89</v>
      </c>
      <c r="DD7" s="35">
        <v>1001</v>
      </c>
      <c r="DE7" s="35">
        <v>9</v>
      </c>
      <c r="DF7" s="35">
        <v>87</v>
      </c>
      <c r="DG7" s="35">
        <v>159.00802588318243</v>
      </c>
      <c r="DH7" s="42">
        <v>26.954545454545446</v>
      </c>
      <c r="DI7" s="42">
        <v>395.3333333333333</v>
      </c>
      <c r="DJ7" s="1">
        <v>218</v>
      </c>
      <c r="DK7" s="1">
        <v>217</v>
      </c>
      <c r="DL7" s="1">
        <v>22974</v>
      </c>
      <c r="DP7" s="1">
        <v>2</v>
      </c>
      <c r="DV7" s="1">
        <v>2</v>
      </c>
      <c r="FE7" s="3">
        <v>0</v>
      </c>
      <c r="FF7" s="3">
        <v>0</v>
      </c>
      <c r="FG7" s="3">
        <v>0</v>
      </c>
      <c r="GD7" s="3">
        <v>0.87</v>
      </c>
      <c r="GE7" s="3">
        <v>0.03</v>
      </c>
      <c r="GF7" s="3">
        <v>0.06</v>
      </c>
      <c r="GG7" s="1">
        <v>4</v>
      </c>
      <c r="GN7">
        <v>27</v>
      </c>
      <c r="GO7">
        <v>4</v>
      </c>
      <c r="GP7">
        <v>2</v>
      </c>
      <c r="GQ7">
        <v>2</v>
      </c>
      <c r="GR7">
        <v>3</v>
      </c>
      <c r="GS7">
        <v>1</v>
      </c>
      <c r="GT7">
        <v>3</v>
      </c>
      <c r="GU7">
        <v>3</v>
      </c>
      <c r="GV7">
        <v>5</v>
      </c>
      <c r="GW7"/>
      <c r="GX7">
        <v>4</v>
      </c>
      <c r="GY7">
        <v>2</v>
      </c>
      <c r="GZ7">
        <v>18</v>
      </c>
      <c r="HA7">
        <v>7</v>
      </c>
      <c r="HB7"/>
      <c r="HC7"/>
      <c r="HD7">
        <v>1</v>
      </c>
      <c r="HE7"/>
      <c r="HF7"/>
      <c r="HG7">
        <v>1</v>
      </c>
      <c r="HH7">
        <v>8</v>
      </c>
      <c r="HI7">
        <v>10</v>
      </c>
      <c r="HJ7"/>
      <c r="HK7">
        <v>1</v>
      </c>
      <c r="HL7">
        <v>3</v>
      </c>
      <c r="HM7">
        <v>3</v>
      </c>
      <c r="HN7"/>
      <c r="HO7"/>
      <c r="HP7" s="31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2.75">
      <c r="A8" s="24">
        <v>125</v>
      </c>
      <c r="B8" s="25" t="s">
        <v>401</v>
      </c>
      <c r="C8" s="26">
        <v>12</v>
      </c>
      <c r="D8" s="25" t="s">
        <v>398</v>
      </c>
      <c r="E8" s="26">
        <v>1</v>
      </c>
      <c r="F8" s="25" t="s">
        <v>394</v>
      </c>
      <c r="G8" s="26">
        <f t="shared" si="0"/>
        <v>0</v>
      </c>
      <c r="H8" s="26">
        <f t="shared" si="1"/>
        <v>0</v>
      </c>
      <c r="I8" s="26">
        <f t="shared" si="2"/>
        <v>0</v>
      </c>
      <c r="J8" s="26">
        <f t="shared" si="3"/>
        <v>0</v>
      </c>
      <c r="K8" t="s">
        <v>612</v>
      </c>
      <c r="L8" s="26">
        <v>0</v>
      </c>
      <c r="M8" s="26">
        <v>0</v>
      </c>
      <c r="N8" s="26">
        <v>1</v>
      </c>
      <c r="O8" s="1" t="s">
        <v>137</v>
      </c>
      <c r="P8" s="26">
        <f t="shared" si="4"/>
        <v>0</v>
      </c>
      <c r="Q8" s="26">
        <f t="shared" si="5"/>
        <v>1</v>
      </c>
      <c r="R8" s="26">
        <f t="shared" si="6"/>
        <v>0</v>
      </c>
      <c r="S8" s="26">
        <f t="shared" si="7"/>
        <v>0</v>
      </c>
      <c r="T8" s="26">
        <f t="shared" si="8"/>
        <v>0</v>
      </c>
      <c r="U8" s="26">
        <f t="shared" si="9"/>
        <v>0</v>
      </c>
      <c r="V8" s="26">
        <f t="shared" si="10"/>
        <v>0</v>
      </c>
      <c r="W8" s="1" t="s">
        <v>138</v>
      </c>
      <c r="X8" s="1">
        <v>0</v>
      </c>
      <c r="Y8" s="55">
        <v>34</v>
      </c>
      <c r="Z8" s="31"/>
      <c r="AA8">
        <v>10</v>
      </c>
      <c r="AB8">
        <v>15</v>
      </c>
      <c r="AC8">
        <v>9</v>
      </c>
      <c r="AD8"/>
      <c r="AE8" s="2">
        <v>52.385</v>
      </c>
      <c r="AF8" s="3">
        <v>57.27</v>
      </c>
      <c r="AG8" s="1">
        <v>30</v>
      </c>
      <c r="AH8" s="1">
        <v>22</v>
      </c>
      <c r="AI8" s="1">
        <v>8</v>
      </c>
      <c r="AK8" s="33"/>
      <c r="AW8" s="1">
        <v>54</v>
      </c>
      <c r="AX8" s="1">
        <v>38</v>
      </c>
      <c r="AY8" s="1">
        <v>20</v>
      </c>
      <c r="AZ8" s="1">
        <v>0</v>
      </c>
      <c r="BA8" s="1">
        <v>18</v>
      </c>
      <c r="BB8" s="1">
        <v>1</v>
      </c>
      <c r="BC8" s="1">
        <v>0</v>
      </c>
      <c r="BD8" s="1">
        <v>16</v>
      </c>
      <c r="BE8" s="1">
        <v>0</v>
      </c>
      <c r="BF8" s="1">
        <v>0</v>
      </c>
      <c r="BG8" s="1">
        <v>17</v>
      </c>
      <c r="BI8" s="11"/>
      <c r="BJ8" s="13"/>
      <c r="BK8" s="11"/>
      <c r="BL8" s="11"/>
      <c r="BM8" s="11"/>
      <c r="BN8" s="11"/>
      <c r="BP8" s="11"/>
      <c r="BQ8" s="13"/>
      <c r="BR8" s="11"/>
      <c r="BS8" s="11"/>
      <c r="BT8" s="11"/>
      <c r="BU8" s="11"/>
      <c r="CA8" s="1">
        <v>6</v>
      </c>
      <c r="CB8" s="1">
        <v>308</v>
      </c>
      <c r="CJ8" s="38">
        <v>13</v>
      </c>
      <c r="CK8" s="38">
        <v>0</v>
      </c>
      <c r="CL8" s="38">
        <v>0</v>
      </c>
      <c r="CM8" s="38">
        <v>4</v>
      </c>
      <c r="CN8" s="38">
        <v>9</v>
      </c>
      <c r="CO8" s="39">
        <f t="shared" si="11"/>
        <v>0</v>
      </c>
      <c r="CP8" s="35">
        <v>26</v>
      </c>
      <c r="CQ8" s="38">
        <v>13</v>
      </c>
      <c r="CR8" s="35">
        <v>3</v>
      </c>
      <c r="CS8" s="35">
        <v>5</v>
      </c>
      <c r="CT8" s="35">
        <v>0</v>
      </c>
      <c r="CU8" s="35">
        <v>5</v>
      </c>
      <c r="CV8" s="35">
        <v>0</v>
      </c>
      <c r="CW8" s="36">
        <v>50</v>
      </c>
      <c r="CX8" s="36">
        <v>18</v>
      </c>
      <c r="CY8" s="36">
        <v>27</v>
      </c>
      <c r="CZ8" s="36">
        <v>2</v>
      </c>
      <c r="DA8" s="36">
        <v>3</v>
      </c>
      <c r="DB8" s="38">
        <v>1290</v>
      </c>
      <c r="DC8" s="35">
        <v>749</v>
      </c>
      <c r="DD8" s="35">
        <v>382</v>
      </c>
      <c r="DE8" s="35">
        <v>123</v>
      </c>
      <c r="DF8" s="35">
        <v>36</v>
      </c>
      <c r="DG8" s="35">
        <v>2372.522874614906</v>
      </c>
      <c r="DH8" s="42">
        <v>25.8</v>
      </c>
      <c r="DI8" s="42">
        <v>99.2307692307697</v>
      </c>
      <c r="DJ8" s="1">
        <v>78</v>
      </c>
      <c r="DK8" s="1">
        <v>73</v>
      </c>
      <c r="DL8" s="1">
        <v>8715</v>
      </c>
      <c r="DP8" s="1">
        <v>19</v>
      </c>
      <c r="DS8" s="1">
        <v>4</v>
      </c>
      <c r="DT8" s="1">
        <v>4</v>
      </c>
      <c r="DU8" s="1">
        <v>7</v>
      </c>
      <c r="DV8" s="1">
        <v>4</v>
      </c>
      <c r="EP8" s="1">
        <v>117</v>
      </c>
      <c r="EQ8" s="1">
        <v>89</v>
      </c>
      <c r="ER8" s="1">
        <v>29</v>
      </c>
      <c r="ES8" s="1">
        <v>67</v>
      </c>
      <c r="ET8" s="1">
        <v>55</v>
      </c>
      <c r="EU8" s="1">
        <v>13</v>
      </c>
      <c r="EV8" s="1">
        <v>27</v>
      </c>
      <c r="EW8" s="1">
        <v>23</v>
      </c>
      <c r="EX8" s="1">
        <v>4</v>
      </c>
      <c r="EY8" s="1">
        <v>15</v>
      </c>
      <c r="EZ8" s="1">
        <v>15</v>
      </c>
      <c r="FB8" s="1">
        <v>30</v>
      </c>
      <c r="FC8" s="1">
        <v>22</v>
      </c>
      <c r="FD8" s="1">
        <v>8</v>
      </c>
      <c r="FE8" s="3">
        <v>-74.36</v>
      </c>
      <c r="FF8" s="3">
        <v>-42.74</v>
      </c>
      <c r="FG8" s="3">
        <v>-87.18</v>
      </c>
      <c r="FH8" s="1">
        <v>1</v>
      </c>
      <c r="FI8" s="1">
        <v>2</v>
      </c>
      <c r="FK8" s="1">
        <v>3</v>
      </c>
      <c r="FL8" s="1">
        <v>1</v>
      </c>
      <c r="FM8" s="1">
        <v>11</v>
      </c>
      <c r="FN8" s="1">
        <v>9</v>
      </c>
      <c r="FO8" s="1">
        <v>1</v>
      </c>
      <c r="FT8" s="3">
        <v>0.03</v>
      </c>
      <c r="FU8" s="3">
        <v>0.07</v>
      </c>
      <c r="FW8" s="3">
        <v>0.1</v>
      </c>
      <c r="FX8" s="3">
        <v>0.03</v>
      </c>
      <c r="FY8" s="3">
        <v>0.37</v>
      </c>
      <c r="FZ8" s="3">
        <v>0.3</v>
      </c>
      <c r="GA8" s="3">
        <v>0.03</v>
      </c>
      <c r="GD8" s="3">
        <v>0.7</v>
      </c>
      <c r="GE8" s="3">
        <v>0</v>
      </c>
      <c r="GF8" s="3">
        <v>0.33</v>
      </c>
      <c r="GG8" s="1">
        <v>5</v>
      </c>
      <c r="GN8">
        <v>34</v>
      </c>
      <c r="GO8">
        <v>6</v>
      </c>
      <c r="GP8">
        <v>3</v>
      </c>
      <c r="GQ8">
        <v>3</v>
      </c>
      <c r="GR8">
        <v>7</v>
      </c>
      <c r="GS8">
        <v>3</v>
      </c>
      <c r="GT8">
        <v>6</v>
      </c>
      <c r="GU8">
        <v>1</v>
      </c>
      <c r="GV8">
        <v>2</v>
      </c>
      <c r="GW8">
        <v>2</v>
      </c>
      <c r="GX8">
        <v>1</v>
      </c>
      <c r="GY8">
        <v>10</v>
      </c>
      <c r="GZ8">
        <v>15</v>
      </c>
      <c r="HA8">
        <v>9</v>
      </c>
      <c r="HB8"/>
      <c r="HC8"/>
      <c r="HD8">
        <v>4</v>
      </c>
      <c r="HE8"/>
      <c r="HF8"/>
      <c r="HG8">
        <v>7</v>
      </c>
      <c r="HH8">
        <v>9</v>
      </c>
      <c r="HI8">
        <v>5</v>
      </c>
      <c r="HJ8">
        <v>1</v>
      </c>
      <c r="HK8">
        <v>3</v>
      </c>
      <c r="HL8">
        <v>2</v>
      </c>
      <c r="HM8">
        <v>3</v>
      </c>
      <c r="HN8"/>
      <c r="HO8"/>
      <c r="HP8" s="31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2.75">
      <c r="A9" s="24">
        <v>211</v>
      </c>
      <c r="B9" s="25" t="s">
        <v>402</v>
      </c>
      <c r="C9" s="26">
        <v>21</v>
      </c>
      <c r="D9" s="25" t="s">
        <v>403</v>
      </c>
      <c r="E9" s="26">
        <v>2</v>
      </c>
      <c r="F9" s="25" t="s">
        <v>404</v>
      </c>
      <c r="G9" s="26">
        <f t="shared" si="0"/>
        <v>1</v>
      </c>
      <c r="H9" s="26">
        <f t="shared" si="1"/>
        <v>0</v>
      </c>
      <c r="I9" s="26">
        <f t="shared" si="2"/>
        <v>0</v>
      </c>
      <c r="J9" s="26">
        <f t="shared" si="3"/>
        <v>0</v>
      </c>
      <c r="K9" t="s">
        <v>612</v>
      </c>
      <c r="L9" s="26">
        <v>0</v>
      </c>
      <c r="M9" s="26">
        <v>0</v>
      </c>
      <c r="N9" s="26">
        <v>1</v>
      </c>
      <c r="O9" s="1" t="s">
        <v>135</v>
      </c>
      <c r="P9" s="26">
        <f t="shared" si="4"/>
        <v>1</v>
      </c>
      <c r="Q9" s="26">
        <f t="shared" si="5"/>
        <v>0</v>
      </c>
      <c r="R9" s="26">
        <f t="shared" si="6"/>
        <v>0</v>
      </c>
      <c r="S9" s="26">
        <f t="shared" si="7"/>
        <v>0</v>
      </c>
      <c r="T9" s="26">
        <f t="shared" si="8"/>
        <v>0</v>
      </c>
      <c r="U9" s="26">
        <f t="shared" si="9"/>
        <v>0</v>
      </c>
      <c r="V9" s="26">
        <f t="shared" si="10"/>
        <v>0</v>
      </c>
      <c r="W9" s="1" t="s">
        <v>136</v>
      </c>
      <c r="X9" s="1">
        <v>1</v>
      </c>
      <c r="Y9" s="55">
        <v>196</v>
      </c>
      <c r="Z9" s="31">
        <f aca="true" t="shared" si="12" ref="Z9:Z72">GN9/CC9</f>
        <v>0.09537712895377129</v>
      </c>
      <c r="AA9">
        <v>17</v>
      </c>
      <c r="AB9">
        <v>77</v>
      </c>
      <c r="AC9">
        <v>87</v>
      </c>
      <c r="AD9">
        <v>15</v>
      </c>
      <c r="AE9" s="2">
        <v>146.173</v>
      </c>
      <c r="AF9" s="3">
        <v>3844.08</v>
      </c>
      <c r="AG9" s="1">
        <v>5619</v>
      </c>
      <c r="AH9" s="1">
        <v>2837</v>
      </c>
      <c r="AI9" s="1">
        <v>2782</v>
      </c>
      <c r="AJ9" s="1">
        <v>412</v>
      </c>
      <c r="AK9" s="33">
        <f aca="true" t="shared" si="13" ref="AK9:AK40">AJ9/(CC9+AJ9)</f>
        <v>0.16700445885691123</v>
      </c>
      <c r="AL9" s="1">
        <v>274</v>
      </c>
      <c r="AM9" s="1">
        <v>138</v>
      </c>
      <c r="AN9" s="1">
        <v>340</v>
      </c>
      <c r="AO9" s="1">
        <v>72</v>
      </c>
      <c r="AP9" s="1">
        <v>227</v>
      </c>
      <c r="AQ9" s="1">
        <v>185</v>
      </c>
      <c r="AR9" s="1">
        <v>5</v>
      </c>
      <c r="AS9" s="1">
        <v>33</v>
      </c>
      <c r="AT9" s="1">
        <v>307</v>
      </c>
      <c r="AU9" s="1">
        <v>67</v>
      </c>
      <c r="AV9" s="1">
        <v>163</v>
      </c>
      <c r="AW9" s="1">
        <v>141</v>
      </c>
      <c r="AX9" s="1">
        <v>118</v>
      </c>
      <c r="AY9" s="1">
        <v>71</v>
      </c>
      <c r="AZ9" s="1">
        <v>10</v>
      </c>
      <c r="BA9" s="1">
        <v>19</v>
      </c>
      <c r="BB9" s="1">
        <v>0</v>
      </c>
      <c r="BC9" s="1">
        <v>19</v>
      </c>
      <c r="BD9" s="1">
        <v>28</v>
      </c>
      <c r="BE9" s="1">
        <v>0</v>
      </c>
      <c r="BF9" s="1">
        <v>0</v>
      </c>
      <c r="BG9" s="1">
        <v>23</v>
      </c>
      <c r="BH9" s="4">
        <v>3594</v>
      </c>
      <c r="BI9" s="11">
        <v>23.066221480244852</v>
      </c>
      <c r="BJ9" s="13">
        <v>45.10294936004452</v>
      </c>
      <c r="BK9" s="11">
        <v>17.807456872565385</v>
      </c>
      <c r="BL9" s="11">
        <v>6.538675570395103</v>
      </c>
      <c r="BM9" s="11">
        <v>3.7006121313299944</v>
      </c>
      <c r="BN9" s="11">
        <v>3.7840845854201444</v>
      </c>
      <c r="BO9" s="4">
        <v>2539</v>
      </c>
      <c r="BP9" s="11">
        <v>34.61992910594722</v>
      </c>
      <c r="BQ9" s="13">
        <v>40.370224497833796</v>
      </c>
      <c r="BR9" s="11">
        <v>11.973217802284363</v>
      </c>
      <c r="BS9" s="11">
        <v>1.8905080740448994</v>
      </c>
      <c r="BT9" s="11">
        <v>6.853091768412761</v>
      </c>
      <c r="BU9" s="11">
        <v>4.293028751476959</v>
      </c>
      <c r="BV9" s="1">
        <v>52</v>
      </c>
      <c r="BW9" s="1">
        <v>222</v>
      </c>
      <c r="BX9" s="1">
        <v>51926</v>
      </c>
      <c r="BY9" s="1">
        <v>10333</v>
      </c>
      <c r="BZ9" s="1">
        <v>6767</v>
      </c>
      <c r="CA9" s="1">
        <v>8</v>
      </c>
      <c r="CB9" s="1">
        <v>2774</v>
      </c>
      <c r="CC9" s="1">
        <v>2055</v>
      </c>
      <c r="CD9" s="1">
        <v>1088</v>
      </c>
      <c r="CE9" s="1">
        <v>967</v>
      </c>
      <c r="CF9" s="1">
        <v>1905</v>
      </c>
      <c r="CG9" s="1">
        <v>150</v>
      </c>
      <c r="CH9" s="1">
        <v>694</v>
      </c>
      <c r="CI9" s="1">
        <v>1361</v>
      </c>
      <c r="CJ9" s="38">
        <v>2474</v>
      </c>
      <c r="CK9" s="38">
        <v>168</v>
      </c>
      <c r="CL9" s="38">
        <v>202</v>
      </c>
      <c r="CM9" s="38">
        <v>1315</v>
      </c>
      <c r="CN9" s="38">
        <v>789</v>
      </c>
      <c r="CO9" s="39">
        <f t="shared" si="11"/>
        <v>0.06790622473726758</v>
      </c>
      <c r="CP9" s="35">
        <v>5076</v>
      </c>
      <c r="CQ9" s="38">
        <v>2340</v>
      </c>
      <c r="CR9" s="35">
        <v>257</v>
      </c>
      <c r="CS9" s="35">
        <v>1257</v>
      </c>
      <c r="CT9" s="35">
        <v>32</v>
      </c>
      <c r="CU9" s="35">
        <v>970</v>
      </c>
      <c r="CV9" s="35">
        <v>220</v>
      </c>
      <c r="CW9" s="36">
        <v>405</v>
      </c>
      <c r="CX9" s="36">
        <v>73</v>
      </c>
      <c r="CY9" s="36">
        <v>122</v>
      </c>
      <c r="CZ9" s="36">
        <v>169</v>
      </c>
      <c r="DA9" s="36">
        <v>41</v>
      </c>
      <c r="DB9" s="38">
        <v>7539</v>
      </c>
      <c r="DC9" s="35">
        <v>3702</v>
      </c>
      <c r="DD9" s="35">
        <v>722</v>
      </c>
      <c r="DE9" s="35">
        <v>1324</v>
      </c>
      <c r="DF9" s="35">
        <v>1791</v>
      </c>
      <c r="DG9" s="35">
        <v>5349.5098234001825</v>
      </c>
      <c r="DH9" s="42">
        <v>18.614814814814814</v>
      </c>
      <c r="DI9" s="42">
        <v>3.047291835084896</v>
      </c>
      <c r="DJ9" s="1">
        <v>587</v>
      </c>
      <c r="DK9" s="1">
        <v>562</v>
      </c>
      <c r="DL9" s="1">
        <v>118763</v>
      </c>
      <c r="DM9" s="1">
        <v>37</v>
      </c>
      <c r="DN9" s="1">
        <v>168</v>
      </c>
      <c r="DO9" s="1">
        <v>10160</v>
      </c>
      <c r="DP9" s="1">
        <v>3748</v>
      </c>
      <c r="DQ9" s="1">
        <v>350</v>
      </c>
      <c r="DR9" s="1">
        <v>507</v>
      </c>
      <c r="DS9" s="1">
        <v>1277</v>
      </c>
      <c r="DT9" s="1">
        <v>1146</v>
      </c>
      <c r="DU9" s="1">
        <v>328</v>
      </c>
      <c r="DV9" s="1">
        <v>92</v>
      </c>
      <c r="DW9" s="1">
        <v>48</v>
      </c>
      <c r="DX9" s="1">
        <v>126</v>
      </c>
      <c r="DY9" s="1">
        <v>152</v>
      </c>
      <c r="DZ9" s="1">
        <v>15</v>
      </c>
      <c r="EA9" s="1">
        <v>22</v>
      </c>
      <c r="EB9" s="1">
        <v>47</v>
      </c>
      <c r="EC9" s="1">
        <v>83</v>
      </c>
      <c r="ED9" s="1">
        <v>34</v>
      </c>
      <c r="EE9" s="1">
        <v>25</v>
      </c>
      <c r="EF9" s="1">
        <v>18</v>
      </c>
      <c r="EG9" s="1">
        <v>9</v>
      </c>
      <c r="EH9" s="1">
        <v>7</v>
      </c>
      <c r="EI9" s="1">
        <v>11</v>
      </c>
      <c r="EJ9" s="1">
        <v>5</v>
      </c>
      <c r="EK9" s="1">
        <v>2</v>
      </c>
      <c r="EP9" s="1">
        <v>6072</v>
      </c>
      <c r="EQ9" s="1">
        <v>2666</v>
      </c>
      <c r="ER9" s="1">
        <v>3406</v>
      </c>
      <c r="ES9" s="1">
        <v>5287</v>
      </c>
      <c r="ET9" s="1">
        <v>2420</v>
      </c>
      <c r="EU9" s="1">
        <v>2868</v>
      </c>
      <c r="EV9" s="1">
        <v>4984</v>
      </c>
      <c r="EW9" s="1">
        <v>2353</v>
      </c>
      <c r="EX9" s="1">
        <v>2631</v>
      </c>
      <c r="EY9" s="1">
        <v>5404</v>
      </c>
      <c r="EZ9" s="1">
        <v>2619</v>
      </c>
      <c r="FA9" s="1">
        <v>2785</v>
      </c>
      <c r="FB9" s="1">
        <v>5619</v>
      </c>
      <c r="FC9" s="1">
        <v>2837</v>
      </c>
      <c r="FD9" s="1">
        <v>2782</v>
      </c>
      <c r="FE9" s="3">
        <v>-7.46</v>
      </c>
      <c r="FF9" s="3">
        <v>-12.93</v>
      </c>
      <c r="FG9" s="3">
        <v>-11</v>
      </c>
      <c r="FH9" s="1">
        <v>209</v>
      </c>
      <c r="FI9" s="1">
        <v>209</v>
      </c>
      <c r="FJ9" s="1">
        <v>73</v>
      </c>
      <c r="FK9" s="1">
        <v>580</v>
      </c>
      <c r="FL9" s="1">
        <v>686</v>
      </c>
      <c r="FM9" s="1">
        <v>1993</v>
      </c>
      <c r="FN9" s="1">
        <v>946</v>
      </c>
      <c r="FO9" s="1">
        <v>896</v>
      </c>
      <c r="FP9" s="1">
        <v>827</v>
      </c>
      <c r="FQ9" s="1">
        <v>461</v>
      </c>
      <c r="FR9" s="1">
        <v>366</v>
      </c>
      <c r="FS9" s="3">
        <v>0.15</v>
      </c>
      <c r="FT9" s="3">
        <v>0.04</v>
      </c>
      <c r="FU9" s="3">
        <v>0.04</v>
      </c>
      <c r="FV9" s="3">
        <v>0.01</v>
      </c>
      <c r="FW9" s="3">
        <v>0.1</v>
      </c>
      <c r="FX9" s="3">
        <v>0.12</v>
      </c>
      <c r="FY9" s="3">
        <v>0.35</v>
      </c>
      <c r="FZ9" s="3">
        <v>0.17</v>
      </c>
      <c r="GA9" s="3">
        <v>0.16</v>
      </c>
      <c r="GB9" s="1">
        <v>5</v>
      </c>
      <c r="GC9" s="1">
        <v>3</v>
      </c>
      <c r="GD9" s="3">
        <v>0.84</v>
      </c>
      <c r="GE9" s="3">
        <v>0</v>
      </c>
      <c r="GF9" s="3">
        <v>0.13</v>
      </c>
      <c r="GG9" s="1">
        <v>2</v>
      </c>
      <c r="GH9" s="3">
        <v>0.07</v>
      </c>
      <c r="GI9" s="3">
        <v>0.04</v>
      </c>
      <c r="GJ9" s="3">
        <v>0.03</v>
      </c>
      <c r="GK9" s="1">
        <v>1</v>
      </c>
      <c r="GL9" s="3">
        <v>0.12</v>
      </c>
      <c r="GM9" s="3">
        <v>0.24</v>
      </c>
      <c r="GN9">
        <v>196</v>
      </c>
      <c r="GO9">
        <v>17</v>
      </c>
      <c r="GP9">
        <v>11</v>
      </c>
      <c r="GQ9">
        <v>12</v>
      </c>
      <c r="GR9">
        <v>25</v>
      </c>
      <c r="GS9">
        <v>20</v>
      </c>
      <c r="GT9">
        <v>29</v>
      </c>
      <c r="GU9">
        <v>22</v>
      </c>
      <c r="GV9">
        <v>18</v>
      </c>
      <c r="GW9">
        <v>28</v>
      </c>
      <c r="GX9">
        <v>14</v>
      </c>
      <c r="GY9">
        <v>17</v>
      </c>
      <c r="GZ9">
        <v>77</v>
      </c>
      <c r="HA9">
        <v>87</v>
      </c>
      <c r="HB9">
        <v>15</v>
      </c>
      <c r="HC9"/>
      <c r="HD9">
        <v>8</v>
      </c>
      <c r="HE9">
        <v>1</v>
      </c>
      <c r="HF9">
        <v>2</v>
      </c>
      <c r="HG9">
        <v>6</v>
      </c>
      <c r="HH9">
        <v>63</v>
      </c>
      <c r="HI9">
        <v>10</v>
      </c>
      <c r="HJ9">
        <v>4</v>
      </c>
      <c r="HK9">
        <v>13</v>
      </c>
      <c r="HL9">
        <v>18</v>
      </c>
      <c r="HM9">
        <v>51</v>
      </c>
      <c r="HN9">
        <v>11</v>
      </c>
      <c r="HO9">
        <v>9</v>
      </c>
      <c r="HP9" s="31">
        <f aca="true" t="shared" si="14" ref="HP9:HP40">GN9/CC9</f>
        <v>0.09537712895377129</v>
      </c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2.75">
      <c r="A10" s="24">
        <v>212</v>
      </c>
      <c r="B10" s="25" t="s">
        <v>139</v>
      </c>
      <c r="C10" s="26">
        <v>21</v>
      </c>
      <c r="D10" s="25" t="s">
        <v>403</v>
      </c>
      <c r="E10" s="26">
        <v>2</v>
      </c>
      <c r="F10" s="25" t="s">
        <v>404</v>
      </c>
      <c r="G10" s="26">
        <f t="shared" si="0"/>
        <v>1</v>
      </c>
      <c r="H10" s="26">
        <f t="shared" si="1"/>
        <v>0</v>
      </c>
      <c r="I10" s="26">
        <f t="shared" si="2"/>
        <v>0</v>
      </c>
      <c r="J10" s="26">
        <f t="shared" si="3"/>
        <v>0</v>
      </c>
      <c r="K10" t="s">
        <v>612</v>
      </c>
      <c r="L10" s="26">
        <v>0</v>
      </c>
      <c r="M10" s="26">
        <v>0</v>
      </c>
      <c r="N10" s="26">
        <v>1</v>
      </c>
      <c r="O10" s="1" t="s">
        <v>472</v>
      </c>
      <c r="P10" s="26">
        <f t="shared" si="4"/>
        <v>0</v>
      </c>
      <c r="Q10" s="26">
        <f t="shared" si="5"/>
        <v>0</v>
      </c>
      <c r="R10" s="26">
        <f t="shared" si="6"/>
        <v>1</v>
      </c>
      <c r="S10" s="26">
        <f t="shared" si="7"/>
        <v>0</v>
      </c>
      <c r="T10" s="26">
        <f t="shared" si="8"/>
        <v>0</v>
      </c>
      <c r="U10" s="26">
        <f t="shared" si="9"/>
        <v>0</v>
      </c>
      <c r="V10" s="26">
        <f t="shared" si="10"/>
        <v>0</v>
      </c>
      <c r="W10" s="1" t="s">
        <v>480</v>
      </c>
      <c r="X10" s="1">
        <v>0</v>
      </c>
      <c r="Y10" s="55">
        <v>94</v>
      </c>
      <c r="Z10" s="31">
        <f t="shared" si="12"/>
        <v>0.05742211362248015</v>
      </c>
      <c r="AA10">
        <v>15</v>
      </c>
      <c r="AB10">
        <v>45</v>
      </c>
      <c r="AC10">
        <v>31</v>
      </c>
      <c r="AD10">
        <v>3</v>
      </c>
      <c r="AE10" s="2">
        <v>40.493</v>
      </c>
      <c r="AF10" s="3">
        <v>11290.76</v>
      </c>
      <c r="AG10" s="1">
        <v>4572</v>
      </c>
      <c r="AH10" s="1">
        <v>2323</v>
      </c>
      <c r="AI10" s="1">
        <v>2249</v>
      </c>
      <c r="AJ10" s="1">
        <v>335</v>
      </c>
      <c r="AK10" s="33">
        <f t="shared" si="13"/>
        <v>0.16987829614604463</v>
      </c>
      <c r="AL10" s="1">
        <v>224</v>
      </c>
      <c r="AM10" s="1">
        <v>111</v>
      </c>
      <c r="AN10" s="1">
        <v>269</v>
      </c>
      <c r="AO10" s="1">
        <v>66</v>
      </c>
      <c r="AP10" s="1">
        <v>207</v>
      </c>
      <c r="AQ10" s="1">
        <v>128</v>
      </c>
      <c r="AR10" s="1">
        <v>1</v>
      </c>
      <c r="AS10" s="1">
        <v>30</v>
      </c>
      <c r="AT10" s="1">
        <v>267</v>
      </c>
      <c r="AU10" s="1">
        <v>37</v>
      </c>
      <c r="AV10" s="1">
        <v>130</v>
      </c>
      <c r="AW10" s="1">
        <v>40</v>
      </c>
      <c r="AX10" s="1">
        <v>40</v>
      </c>
      <c r="AY10" s="1">
        <v>32</v>
      </c>
      <c r="AZ10" s="1">
        <v>11</v>
      </c>
      <c r="BA10" s="1">
        <v>0</v>
      </c>
      <c r="BB10" s="1">
        <v>0</v>
      </c>
      <c r="BC10" s="1">
        <v>0</v>
      </c>
      <c r="BD10" s="1">
        <v>8</v>
      </c>
      <c r="BE10" s="1">
        <v>0</v>
      </c>
      <c r="BF10" s="1">
        <v>0</v>
      </c>
      <c r="BG10" s="1">
        <v>0</v>
      </c>
      <c r="BH10" s="4">
        <v>2599</v>
      </c>
      <c r="BI10" s="11">
        <v>17.506733358984224</v>
      </c>
      <c r="BJ10" s="13">
        <v>48.82647171989227</v>
      </c>
      <c r="BK10" s="11">
        <v>20.123124278568678</v>
      </c>
      <c r="BL10" s="11">
        <v>4.270873412851096</v>
      </c>
      <c r="BM10" s="11">
        <v>4.270873412851096</v>
      </c>
      <c r="BN10" s="11">
        <v>5.001923816852635</v>
      </c>
      <c r="BO10" s="4">
        <v>1788</v>
      </c>
      <c r="BP10" s="11">
        <v>27.181208053691275</v>
      </c>
      <c r="BQ10" s="13">
        <v>44.51901565995526</v>
      </c>
      <c r="BR10" s="11">
        <v>13.870246085011187</v>
      </c>
      <c r="BS10" s="11">
        <v>1.6219239373601788</v>
      </c>
      <c r="BT10" s="11">
        <v>7.438478747203579</v>
      </c>
      <c r="BU10" s="11">
        <v>5.369127516778524</v>
      </c>
      <c r="BV10" s="1">
        <v>26</v>
      </c>
      <c r="BW10" s="1">
        <v>152</v>
      </c>
      <c r="BX10" s="1">
        <v>23645</v>
      </c>
      <c r="BY10" s="1">
        <v>3280</v>
      </c>
      <c r="BZ10" s="1">
        <v>1579</v>
      </c>
      <c r="CA10" s="1">
        <v>2</v>
      </c>
      <c r="CC10" s="1">
        <v>1637</v>
      </c>
      <c r="CD10" s="1">
        <v>895</v>
      </c>
      <c r="CE10" s="1">
        <v>742</v>
      </c>
      <c r="CF10" s="1">
        <v>1467</v>
      </c>
      <c r="CG10" s="1">
        <v>170</v>
      </c>
      <c r="CH10" s="1">
        <v>705</v>
      </c>
      <c r="CI10" s="1">
        <v>932</v>
      </c>
      <c r="CJ10" s="38">
        <v>2242</v>
      </c>
      <c r="CK10" s="38">
        <v>123</v>
      </c>
      <c r="CL10" s="38">
        <v>165</v>
      </c>
      <c r="CM10" s="38">
        <v>1043</v>
      </c>
      <c r="CN10" s="38">
        <v>911</v>
      </c>
      <c r="CO10" s="39">
        <f t="shared" si="11"/>
        <v>0.054861730597680645</v>
      </c>
      <c r="CP10" s="35">
        <v>4566</v>
      </c>
      <c r="CQ10" s="38">
        <v>2104</v>
      </c>
      <c r="CR10" s="35">
        <v>230</v>
      </c>
      <c r="CS10" s="35">
        <v>983</v>
      </c>
      <c r="CT10" s="35">
        <v>20</v>
      </c>
      <c r="CU10" s="35">
        <v>1041</v>
      </c>
      <c r="CV10" s="35">
        <v>188</v>
      </c>
      <c r="CW10" s="36">
        <v>160</v>
      </c>
      <c r="CX10" s="36">
        <v>31</v>
      </c>
      <c r="CY10" s="36">
        <v>59</v>
      </c>
      <c r="CZ10" s="36">
        <v>65</v>
      </c>
      <c r="DA10" s="36">
        <v>5</v>
      </c>
      <c r="DB10" s="38">
        <v>801</v>
      </c>
      <c r="DC10" s="35">
        <v>176</v>
      </c>
      <c r="DD10" s="35">
        <v>244</v>
      </c>
      <c r="DE10" s="35">
        <v>178</v>
      </c>
      <c r="DF10" s="35">
        <v>203</v>
      </c>
      <c r="DG10" s="35">
        <v>1984.2646082501599</v>
      </c>
      <c r="DH10" s="42">
        <v>5.00625</v>
      </c>
      <c r="DI10" s="42">
        <v>0.3572702943800183</v>
      </c>
      <c r="DJ10" s="1">
        <v>240</v>
      </c>
      <c r="DK10" s="1">
        <v>211</v>
      </c>
      <c r="DL10" s="1">
        <v>25897</v>
      </c>
      <c r="DM10" s="1">
        <v>15</v>
      </c>
      <c r="DN10" s="1">
        <v>52</v>
      </c>
      <c r="DO10" s="1">
        <v>3281</v>
      </c>
      <c r="DP10" s="1">
        <v>2815</v>
      </c>
      <c r="DQ10" s="1">
        <v>118</v>
      </c>
      <c r="DR10" s="1">
        <v>207</v>
      </c>
      <c r="DS10" s="1">
        <v>1195</v>
      </c>
      <c r="DT10" s="1">
        <v>794</v>
      </c>
      <c r="DU10" s="1">
        <v>291</v>
      </c>
      <c r="DV10" s="1">
        <v>141</v>
      </c>
      <c r="DW10" s="1">
        <v>69</v>
      </c>
      <c r="DX10" s="1">
        <v>90</v>
      </c>
      <c r="DY10" s="1">
        <v>127</v>
      </c>
      <c r="DZ10" s="1">
        <v>22</v>
      </c>
      <c r="EA10" s="1">
        <v>26</v>
      </c>
      <c r="EB10" s="1">
        <v>26</v>
      </c>
      <c r="EC10" s="1">
        <v>61</v>
      </c>
      <c r="ED10" s="1">
        <v>16</v>
      </c>
      <c r="EE10" s="1">
        <v>17</v>
      </c>
      <c r="EF10" s="1">
        <v>15</v>
      </c>
      <c r="EG10" s="1">
        <v>15</v>
      </c>
      <c r="EH10" s="1">
        <v>5</v>
      </c>
      <c r="EI10" s="1">
        <v>3</v>
      </c>
      <c r="EJ10" s="1">
        <v>5</v>
      </c>
      <c r="EK10" s="1">
        <v>5</v>
      </c>
      <c r="EL10" s="1">
        <v>1</v>
      </c>
      <c r="EP10" s="1">
        <v>6109</v>
      </c>
      <c r="EQ10" s="1">
        <v>2865</v>
      </c>
      <c r="ER10" s="1">
        <v>3244</v>
      </c>
      <c r="ES10" s="1">
        <v>5346</v>
      </c>
      <c r="ET10" s="1">
        <v>2535</v>
      </c>
      <c r="EU10" s="1">
        <v>2811</v>
      </c>
      <c r="EV10" s="1">
        <v>4764</v>
      </c>
      <c r="EW10" s="1">
        <v>2294</v>
      </c>
      <c r="EX10" s="1">
        <v>2471</v>
      </c>
      <c r="EY10" s="1">
        <v>4837</v>
      </c>
      <c r="EZ10" s="1">
        <v>2345</v>
      </c>
      <c r="FA10" s="1">
        <v>2492</v>
      </c>
      <c r="FB10" s="1">
        <v>4572</v>
      </c>
      <c r="FC10" s="1">
        <v>2323</v>
      </c>
      <c r="FD10" s="1">
        <v>2249</v>
      </c>
      <c r="FE10" s="3">
        <v>-25.16</v>
      </c>
      <c r="FF10" s="3">
        <v>-12.49</v>
      </c>
      <c r="FG10" s="3">
        <v>-20.82</v>
      </c>
      <c r="FH10" s="1">
        <v>190</v>
      </c>
      <c r="FI10" s="1">
        <v>221</v>
      </c>
      <c r="FJ10" s="1">
        <v>80</v>
      </c>
      <c r="FK10" s="1">
        <v>501</v>
      </c>
      <c r="FL10" s="1">
        <v>569</v>
      </c>
      <c r="FM10" s="1">
        <v>1632</v>
      </c>
      <c r="FN10" s="1">
        <v>748</v>
      </c>
      <c r="FO10" s="1">
        <v>583</v>
      </c>
      <c r="FP10" s="1">
        <v>817</v>
      </c>
      <c r="FQ10" s="1">
        <v>483</v>
      </c>
      <c r="FR10" s="1">
        <v>334</v>
      </c>
      <c r="FS10" s="3">
        <v>0.18</v>
      </c>
      <c r="FT10" s="3">
        <v>0.04</v>
      </c>
      <c r="FU10" s="3">
        <v>0.05</v>
      </c>
      <c r="FV10" s="3">
        <v>0.02</v>
      </c>
      <c r="FW10" s="3">
        <v>0.11</v>
      </c>
      <c r="FX10" s="3">
        <v>0.12</v>
      </c>
      <c r="FY10" s="3">
        <v>0.36</v>
      </c>
      <c r="FZ10" s="3">
        <v>0.16</v>
      </c>
      <c r="GA10" s="3">
        <v>0.13</v>
      </c>
      <c r="GB10" s="1">
        <v>3</v>
      </c>
      <c r="GC10" s="1">
        <v>3</v>
      </c>
      <c r="GD10" s="3">
        <v>1</v>
      </c>
      <c r="GE10" s="3">
        <v>0</v>
      </c>
      <c r="GF10" s="3">
        <v>0</v>
      </c>
      <c r="GG10" s="1">
        <v>2</v>
      </c>
      <c r="GH10" s="3">
        <v>0.07</v>
      </c>
      <c r="GI10" s="3">
        <v>0.05</v>
      </c>
      <c r="GJ10" s="3">
        <v>0.03</v>
      </c>
      <c r="GK10" s="1">
        <v>4</v>
      </c>
      <c r="GL10" s="3">
        <v>0.15</v>
      </c>
      <c r="GM10" s="3">
        <v>0.2</v>
      </c>
      <c r="GN10">
        <v>94</v>
      </c>
      <c r="GO10">
        <v>6</v>
      </c>
      <c r="GP10">
        <v>7</v>
      </c>
      <c r="GQ10">
        <v>5</v>
      </c>
      <c r="GR10">
        <v>13</v>
      </c>
      <c r="GS10">
        <v>13</v>
      </c>
      <c r="GT10">
        <v>10</v>
      </c>
      <c r="GU10">
        <v>7</v>
      </c>
      <c r="GV10">
        <v>15</v>
      </c>
      <c r="GW10">
        <v>8</v>
      </c>
      <c r="GX10">
        <v>10</v>
      </c>
      <c r="GY10">
        <v>15</v>
      </c>
      <c r="GZ10">
        <v>45</v>
      </c>
      <c r="HA10">
        <v>31</v>
      </c>
      <c r="HB10">
        <v>3</v>
      </c>
      <c r="HC10"/>
      <c r="HD10">
        <v>9</v>
      </c>
      <c r="HE10">
        <v>2</v>
      </c>
      <c r="HF10">
        <v>1</v>
      </c>
      <c r="HG10">
        <v>3</v>
      </c>
      <c r="HH10">
        <v>36</v>
      </c>
      <c r="HI10">
        <v>9</v>
      </c>
      <c r="HJ10"/>
      <c r="HK10">
        <v>8</v>
      </c>
      <c r="HL10">
        <v>7</v>
      </c>
      <c r="HM10">
        <v>16</v>
      </c>
      <c r="HN10">
        <v>2</v>
      </c>
      <c r="HO10">
        <v>1</v>
      </c>
      <c r="HP10" s="31">
        <f t="shared" si="14"/>
        <v>0.05742211362248015</v>
      </c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.75">
      <c r="A11" s="24">
        <v>213</v>
      </c>
      <c r="B11" s="25" t="s">
        <v>405</v>
      </c>
      <c r="C11" s="26">
        <v>21</v>
      </c>
      <c r="D11" s="25" t="s">
        <v>403</v>
      </c>
      <c r="E11" s="26">
        <v>2</v>
      </c>
      <c r="F11" s="25" t="s">
        <v>404</v>
      </c>
      <c r="G11" s="26">
        <f t="shared" si="0"/>
        <v>1</v>
      </c>
      <c r="H11" s="26">
        <f t="shared" si="1"/>
        <v>0</v>
      </c>
      <c r="I11" s="26">
        <f t="shared" si="2"/>
        <v>0</v>
      </c>
      <c r="J11" s="26">
        <f t="shared" si="3"/>
        <v>0</v>
      </c>
      <c r="K11" t="s">
        <v>614</v>
      </c>
      <c r="L11" s="26">
        <v>0</v>
      </c>
      <c r="M11" s="26">
        <v>0</v>
      </c>
      <c r="N11" s="26">
        <v>0</v>
      </c>
      <c r="O11" s="1" t="s">
        <v>472</v>
      </c>
      <c r="P11" s="26">
        <f t="shared" si="4"/>
        <v>0</v>
      </c>
      <c r="Q11" s="26">
        <f t="shared" si="5"/>
        <v>0</v>
      </c>
      <c r="R11" s="26">
        <f t="shared" si="6"/>
        <v>1</v>
      </c>
      <c r="S11" s="26">
        <f t="shared" si="7"/>
        <v>0</v>
      </c>
      <c r="T11" s="26">
        <f t="shared" si="8"/>
        <v>0</v>
      </c>
      <c r="U11" s="26">
        <f t="shared" si="9"/>
        <v>0</v>
      </c>
      <c r="V11" s="26">
        <f t="shared" si="10"/>
        <v>0</v>
      </c>
      <c r="W11" s="1" t="s">
        <v>480</v>
      </c>
      <c r="X11" s="1">
        <v>0</v>
      </c>
      <c r="Y11" s="55">
        <v>91</v>
      </c>
      <c r="Z11" s="31">
        <f t="shared" si="12"/>
        <v>0.03774367482372459</v>
      </c>
      <c r="AA11">
        <v>8</v>
      </c>
      <c r="AB11">
        <v>44</v>
      </c>
      <c r="AC11">
        <v>35</v>
      </c>
      <c r="AD11">
        <v>4</v>
      </c>
      <c r="AE11" s="2">
        <v>48.445</v>
      </c>
      <c r="AF11" s="3">
        <v>15029.35</v>
      </c>
      <c r="AG11" s="1">
        <v>7281</v>
      </c>
      <c r="AH11" s="1">
        <v>3427</v>
      </c>
      <c r="AI11" s="1">
        <v>3854</v>
      </c>
      <c r="AJ11" s="1">
        <v>468</v>
      </c>
      <c r="AK11" s="33">
        <f t="shared" si="13"/>
        <v>0.16255644320944773</v>
      </c>
      <c r="AL11" s="1">
        <v>269</v>
      </c>
      <c r="AM11" s="1">
        <v>199</v>
      </c>
      <c r="AN11" s="1">
        <v>394</v>
      </c>
      <c r="AO11" s="1">
        <v>74</v>
      </c>
      <c r="AP11" s="1">
        <v>199</v>
      </c>
      <c r="AQ11" s="1">
        <v>269</v>
      </c>
      <c r="AR11" s="1">
        <v>5</v>
      </c>
      <c r="AS11" s="1">
        <v>29</v>
      </c>
      <c r="AT11" s="1">
        <v>361</v>
      </c>
      <c r="AU11" s="1">
        <v>73</v>
      </c>
      <c r="AV11" s="1">
        <v>157</v>
      </c>
      <c r="AW11" s="1">
        <v>46</v>
      </c>
      <c r="AX11" s="1">
        <v>46</v>
      </c>
      <c r="AY11" s="1">
        <v>31</v>
      </c>
      <c r="AZ11" s="1">
        <v>25</v>
      </c>
      <c r="BA11" s="1">
        <v>0</v>
      </c>
      <c r="BB11" s="1">
        <v>0</v>
      </c>
      <c r="BC11" s="1">
        <v>4</v>
      </c>
      <c r="BD11" s="1">
        <v>11</v>
      </c>
      <c r="BE11" s="1">
        <v>0</v>
      </c>
      <c r="BF11" s="1">
        <v>0</v>
      </c>
      <c r="BG11" s="1">
        <v>0</v>
      </c>
      <c r="BH11" s="4">
        <v>4617</v>
      </c>
      <c r="BI11" s="11">
        <v>17.500541477149664</v>
      </c>
      <c r="BJ11" s="13">
        <v>43.3398310591293</v>
      </c>
      <c r="BK11" s="11">
        <v>25.86094866796621</v>
      </c>
      <c r="BL11" s="11">
        <v>5.263157894736842</v>
      </c>
      <c r="BM11" s="11">
        <v>4.764998917045701</v>
      </c>
      <c r="BN11" s="11">
        <v>3.2705219839722766</v>
      </c>
      <c r="BO11" s="4">
        <v>3476</v>
      </c>
      <c r="BP11" s="11">
        <v>27.4741081703107</v>
      </c>
      <c r="BQ11" s="13">
        <v>38.00345224395858</v>
      </c>
      <c r="BR11" s="11">
        <v>20.253164556962027</v>
      </c>
      <c r="BS11" s="11">
        <v>1.9850402761795167</v>
      </c>
      <c r="BT11" s="11">
        <v>7.9976985040276185</v>
      </c>
      <c r="BU11" s="11">
        <v>4.286536248561565</v>
      </c>
      <c r="BV11" s="1">
        <v>75</v>
      </c>
      <c r="BW11" s="1">
        <v>297</v>
      </c>
      <c r="BX11" s="1">
        <v>47827</v>
      </c>
      <c r="BY11" s="1">
        <v>7235</v>
      </c>
      <c r="BZ11" s="1">
        <v>4839</v>
      </c>
      <c r="CC11" s="1">
        <v>2411</v>
      </c>
      <c r="CD11" s="1">
        <v>1180</v>
      </c>
      <c r="CE11" s="1">
        <v>1231</v>
      </c>
      <c r="CF11" s="1">
        <v>2234</v>
      </c>
      <c r="CG11" s="1">
        <v>177</v>
      </c>
      <c r="CH11" s="1">
        <v>730</v>
      </c>
      <c r="CI11" s="1">
        <v>1681</v>
      </c>
      <c r="CJ11" s="38">
        <v>3339</v>
      </c>
      <c r="CK11" s="38">
        <v>252</v>
      </c>
      <c r="CL11" s="38">
        <v>334</v>
      </c>
      <c r="CM11" s="38">
        <v>1695</v>
      </c>
      <c r="CN11" s="38">
        <v>1058</v>
      </c>
      <c r="CO11" s="39">
        <f t="shared" si="11"/>
        <v>0.07547169811320754</v>
      </c>
      <c r="CP11" s="35">
        <v>7581</v>
      </c>
      <c r="CQ11" s="38">
        <v>3105</v>
      </c>
      <c r="CR11" s="35">
        <v>332</v>
      </c>
      <c r="CS11" s="35">
        <v>1808</v>
      </c>
      <c r="CT11" s="35">
        <v>36</v>
      </c>
      <c r="CU11" s="35">
        <v>1922</v>
      </c>
      <c r="CV11" s="35">
        <v>378</v>
      </c>
      <c r="CW11" s="36">
        <v>293</v>
      </c>
      <c r="CX11" s="36">
        <v>43</v>
      </c>
      <c r="CY11" s="36">
        <v>121</v>
      </c>
      <c r="CZ11" s="36">
        <v>118</v>
      </c>
      <c r="DA11" s="36">
        <v>11</v>
      </c>
      <c r="DB11" s="38">
        <v>1330</v>
      </c>
      <c r="DC11" s="35">
        <v>242</v>
      </c>
      <c r="DD11" s="35">
        <v>414</v>
      </c>
      <c r="DE11" s="35">
        <v>382</v>
      </c>
      <c r="DF11" s="35">
        <v>292</v>
      </c>
      <c r="DG11" s="35">
        <v>2901.737988331962</v>
      </c>
      <c r="DH11" s="42">
        <v>4.539249146757659</v>
      </c>
      <c r="DI11" s="42">
        <v>0.398322851153039</v>
      </c>
      <c r="DJ11" s="1">
        <v>172</v>
      </c>
      <c r="DK11" s="1">
        <v>139</v>
      </c>
      <c r="DL11" s="1">
        <v>15492</v>
      </c>
      <c r="DM11" s="1">
        <v>23</v>
      </c>
      <c r="DN11" s="1">
        <v>74</v>
      </c>
      <c r="DO11" s="1">
        <v>4268</v>
      </c>
      <c r="DP11" s="1">
        <v>4239</v>
      </c>
      <c r="DQ11" s="1">
        <v>104</v>
      </c>
      <c r="DR11" s="1">
        <v>163</v>
      </c>
      <c r="DS11" s="1">
        <v>1386</v>
      </c>
      <c r="DT11" s="1">
        <v>1375</v>
      </c>
      <c r="DU11" s="1">
        <v>756</v>
      </c>
      <c r="DV11" s="1">
        <v>275</v>
      </c>
      <c r="DW11" s="1">
        <v>180</v>
      </c>
      <c r="DX11" s="1">
        <v>105</v>
      </c>
      <c r="DY11" s="1">
        <v>119</v>
      </c>
      <c r="DZ11" s="1">
        <v>19</v>
      </c>
      <c r="EA11" s="1">
        <v>24</v>
      </c>
      <c r="EB11" s="1">
        <v>29</v>
      </c>
      <c r="EC11" s="1">
        <v>54</v>
      </c>
      <c r="ED11" s="1">
        <v>27</v>
      </c>
      <c r="EE11" s="1">
        <v>14</v>
      </c>
      <c r="EF11" s="1">
        <v>15</v>
      </c>
      <c r="EG11" s="1">
        <v>11</v>
      </c>
      <c r="EH11" s="1">
        <v>4</v>
      </c>
      <c r="EI11" s="1">
        <v>10</v>
      </c>
      <c r="EJ11" s="1">
        <v>8</v>
      </c>
      <c r="EK11" s="1">
        <v>4</v>
      </c>
      <c r="EN11" s="1">
        <v>3</v>
      </c>
      <c r="EO11" s="1">
        <v>2</v>
      </c>
      <c r="EP11" s="1">
        <v>9333</v>
      </c>
      <c r="EQ11" s="1">
        <v>4163</v>
      </c>
      <c r="ER11" s="1">
        <v>5170</v>
      </c>
      <c r="ES11" s="1">
        <v>8234</v>
      </c>
      <c r="ET11" s="1">
        <v>3836</v>
      </c>
      <c r="EU11" s="1">
        <v>4398</v>
      </c>
      <c r="EV11" s="1">
        <v>7601</v>
      </c>
      <c r="EW11" s="1">
        <v>3546</v>
      </c>
      <c r="EX11" s="1">
        <v>4055</v>
      </c>
      <c r="EY11" s="1">
        <v>7699</v>
      </c>
      <c r="EZ11" s="1">
        <v>3616</v>
      </c>
      <c r="FA11" s="1">
        <v>4083</v>
      </c>
      <c r="FB11" s="1">
        <v>7281</v>
      </c>
      <c r="FC11" s="1">
        <v>3427</v>
      </c>
      <c r="FD11" s="1">
        <v>3854</v>
      </c>
      <c r="FE11" s="3">
        <v>-21.99</v>
      </c>
      <c r="FF11" s="3">
        <v>-11.78</v>
      </c>
      <c r="FG11" s="3">
        <v>-17.51</v>
      </c>
      <c r="FH11" s="1">
        <v>401</v>
      </c>
      <c r="FI11" s="1">
        <v>427</v>
      </c>
      <c r="FJ11" s="1">
        <v>142</v>
      </c>
      <c r="FK11" s="1">
        <v>655</v>
      </c>
      <c r="FL11" s="1">
        <v>694</v>
      </c>
      <c r="FM11" s="1">
        <v>2683</v>
      </c>
      <c r="FN11" s="1">
        <v>1199</v>
      </c>
      <c r="FO11" s="1">
        <v>1052</v>
      </c>
      <c r="FP11" s="1">
        <v>870</v>
      </c>
      <c r="FQ11" s="1">
        <v>456</v>
      </c>
      <c r="FR11" s="1">
        <v>414</v>
      </c>
      <c r="FS11" s="3">
        <v>0.12</v>
      </c>
      <c r="FT11" s="3">
        <v>0.06</v>
      </c>
      <c r="FU11" s="3">
        <v>0.06</v>
      </c>
      <c r="FV11" s="3">
        <v>0.02</v>
      </c>
      <c r="FW11" s="3">
        <v>0.09</v>
      </c>
      <c r="FX11" s="3">
        <v>0.1</v>
      </c>
      <c r="FY11" s="3">
        <v>0.37</v>
      </c>
      <c r="FZ11" s="3">
        <v>0.16</v>
      </c>
      <c r="GA11" s="3">
        <v>0.14</v>
      </c>
      <c r="GB11" s="1">
        <v>4</v>
      </c>
      <c r="GC11" s="1">
        <v>3</v>
      </c>
      <c r="GD11" s="3">
        <v>1</v>
      </c>
      <c r="GE11" s="3">
        <v>0</v>
      </c>
      <c r="GF11" s="3">
        <v>0</v>
      </c>
      <c r="GG11" s="1">
        <v>2</v>
      </c>
      <c r="GH11" s="3">
        <v>0.06</v>
      </c>
      <c r="GI11" s="3">
        <v>0.03</v>
      </c>
      <c r="GJ11" s="3">
        <v>0.04</v>
      </c>
      <c r="GK11" s="1">
        <v>4</v>
      </c>
      <c r="GL11" s="3">
        <v>0.1</v>
      </c>
      <c r="GM11" s="3">
        <v>0.23</v>
      </c>
      <c r="GN11">
        <v>91</v>
      </c>
      <c r="GO11">
        <v>8</v>
      </c>
      <c r="GP11">
        <v>7</v>
      </c>
      <c r="GQ11">
        <v>5</v>
      </c>
      <c r="GR11">
        <v>9</v>
      </c>
      <c r="GS11">
        <v>7</v>
      </c>
      <c r="GT11">
        <v>11</v>
      </c>
      <c r="GU11">
        <v>10</v>
      </c>
      <c r="GV11">
        <v>10</v>
      </c>
      <c r="GW11">
        <v>17</v>
      </c>
      <c r="GX11">
        <v>7</v>
      </c>
      <c r="GY11">
        <v>8</v>
      </c>
      <c r="GZ11">
        <v>44</v>
      </c>
      <c r="HA11">
        <v>35</v>
      </c>
      <c r="HB11">
        <v>4</v>
      </c>
      <c r="HC11"/>
      <c r="HD11">
        <v>6</v>
      </c>
      <c r="HE11"/>
      <c r="HF11"/>
      <c r="HG11">
        <v>2</v>
      </c>
      <c r="HH11">
        <v>36</v>
      </c>
      <c r="HI11">
        <v>7</v>
      </c>
      <c r="HJ11">
        <v>1</v>
      </c>
      <c r="HK11">
        <v>3</v>
      </c>
      <c r="HL11">
        <v>7</v>
      </c>
      <c r="HM11">
        <v>20</v>
      </c>
      <c r="HN11">
        <v>5</v>
      </c>
      <c r="HO11">
        <v>4</v>
      </c>
      <c r="HP11" s="31">
        <f t="shared" si="14"/>
        <v>0.03774367482372459</v>
      </c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24">
        <v>214</v>
      </c>
      <c r="B12" s="25" t="s">
        <v>406</v>
      </c>
      <c r="C12" s="26">
        <v>21</v>
      </c>
      <c r="D12" s="25" t="s">
        <v>403</v>
      </c>
      <c r="E12" s="26">
        <v>2</v>
      </c>
      <c r="F12" s="25" t="s">
        <v>404</v>
      </c>
      <c r="G12" s="26">
        <f t="shared" si="0"/>
        <v>1</v>
      </c>
      <c r="H12" s="26">
        <f t="shared" si="1"/>
        <v>0</v>
      </c>
      <c r="I12" s="26">
        <f t="shared" si="2"/>
        <v>0</v>
      </c>
      <c r="J12" s="26">
        <f t="shared" si="3"/>
        <v>0</v>
      </c>
      <c r="K12" t="s">
        <v>614</v>
      </c>
      <c r="L12" s="26">
        <v>0</v>
      </c>
      <c r="M12" s="26">
        <v>0</v>
      </c>
      <c r="N12" s="26">
        <v>0</v>
      </c>
      <c r="O12" s="1" t="s">
        <v>472</v>
      </c>
      <c r="P12" s="26">
        <f t="shared" si="4"/>
        <v>0</v>
      </c>
      <c r="Q12" s="26">
        <f t="shared" si="5"/>
        <v>0</v>
      </c>
      <c r="R12" s="26">
        <f t="shared" si="6"/>
        <v>1</v>
      </c>
      <c r="S12" s="26">
        <f t="shared" si="7"/>
        <v>0</v>
      </c>
      <c r="T12" s="26">
        <f t="shared" si="8"/>
        <v>0</v>
      </c>
      <c r="U12" s="26">
        <f t="shared" si="9"/>
        <v>0</v>
      </c>
      <c r="V12" s="26">
        <f t="shared" si="10"/>
        <v>0</v>
      </c>
      <c r="W12" s="1" t="s">
        <v>480</v>
      </c>
      <c r="X12" s="1">
        <v>0</v>
      </c>
      <c r="Y12" s="55">
        <v>86</v>
      </c>
      <c r="Z12" s="31">
        <f t="shared" si="12"/>
        <v>0.047174986286341196</v>
      </c>
      <c r="AA12">
        <v>12</v>
      </c>
      <c r="AB12">
        <v>35</v>
      </c>
      <c r="AC12">
        <v>36</v>
      </c>
      <c r="AD12">
        <v>3</v>
      </c>
      <c r="AE12" s="2">
        <v>27.463</v>
      </c>
      <c r="AF12" s="3">
        <v>19560.58</v>
      </c>
      <c r="AG12" s="1">
        <v>5372</v>
      </c>
      <c r="AH12" s="1">
        <v>2554</v>
      </c>
      <c r="AI12" s="1">
        <v>2818</v>
      </c>
      <c r="AJ12" s="1">
        <v>418</v>
      </c>
      <c r="AK12" s="33">
        <f t="shared" si="13"/>
        <v>0.18652387327086123</v>
      </c>
      <c r="AL12" s="1">
        <v>269</v>
      </c>
      <c r="AM12" s="1">
        <v>149</v>
      </c>
      <c r="AN12" s="1">
        <v>338</v>
      </c>
      <c r="AO12" s="1">
        <v>80</v>
      </c>
      <c r="AP12" s="1">
        <v>241</v>
      </c>
      <c r="AQ12" s="1">
        <v>177</v>
      </c>
      <c r="AR12" s="1">
        <v>2</v>
      </c>
      <c r="AS12" s="1">
        <v>27</v>
      </c>
      <c r="AT12" s="1">
        <v>335</v>
      </c>
      <c r="AU12" s="1">
        <v>54</v>
      </c>
      <c r="AV12" s="1">
        <v>139</v>
      </c>
      <c r="AW12" s="1">
        <v>30</v>
      </c>
      <c r="AX12" s="1">
        <v>30</v>
      </c>
      <c r="AY12" s="1">
        <v>20</v>
      </c>
      <c r="AZ12" s="1">
        <v>16</v>
      </c>
      <c r="BA12" s="1">
        <v>0</v>
      </c>
      <c r="BB12" s="1">
        <v>0</v>
      </c>
      <c r="BC12" s="1">
        <v>0</v>
      </c>
      <c r="BD12" s="1">
        <v>9</v>
      </c>
      <c r="BE12" s="1">
        <v>0</v>
      </c>
      <c r="BF12" s="1">
        <v>0</v>
      </c>
      <c r="BG12" s="1">
        <v>0</v>
      </c>
      <c r="BH12" s="4">
        <v>3117</v>
      </c>
      <c r="BI12" s="11">
        <v>18.60763554700032</v>
      </c>
      <c r="BJ12" s="13">
        <v>47.73820981713186</v>
      </c>
      <c r="BK12" s="11">
        <v>20.115495668912416</v>
      </c>
      <c r="BL12" s="11">
        <v>3.368623676612127</v>
      </c>
      <c r="BM12" s="11">
        <v>4.972730189284569</v>
      </c>
      <c r="BN12" s="11">
        <v>5.19730510105871</v>
      </c>
      <c r="BO12" s="4">
        <v>2295</v>
      </c>
      <c r="BP12" s="11">
        <v>26.753812636165573</v>
      </c>
      <c r="BQ12" s="13">
        <v>43.13725490196079</v>
      </c>
      <c r="BR12" s="11">
        <v>14.989106753812637</v>
      </c>
      <c r="BS12" s="11">
        <v>1.6122004357298474</v>
      </c>
      <c r="BT12" s="11">
        <v>8.104575163398692</v>
      </c>
      <c r="BU12" s="11">
        <v>5.403050108932462</v>
      </c>
      <c r="BV12" s="1">
        <v>33</v>
      </c>
      <c r="BW12" s="1">
        <v>126</v>
      </c>
      <c r="BX12" s="1">
        <v>27639</v>
      </c>
      <c r="BY12" s="1">
        <v>5013</v>
      </c>
      <c r="BZ12" s="1">
        <v>3613</v>
      </c>
      <c r="CC12" s="1">
        <v>1823</v>
      </c>
      <c r="CD12" s="1">
        <v>966</v>
      </c>
      <c r="CE12" s="1">
        <v>857</v>
      </c>
      <c r="CF12" s="1">
        <v>1656</v>
      </c>
      <c r="CG12" s="1">
        <v>167</v>
      </c>
      <c r="CH12" s="1">
        <v>731</v>
      </c>
      <c r="CI12" s="1">
        <v>1092</v>
      </c>
      <c r="CJ12" s="38">
        <v>2252</v>
      </c>
      <c r="CK12" s="38">
        <v>130</v>
      </c>
      <c r="CL12" s="38">
        <v>185</v>
      </c>
      <c r="CM12" s="38">
        <v>1124</v>
      </c>
      <c r="CN12" s="38">
        <v>813</v>
      </c>
      <c r="CO12" s="39">
        <f t="shared" si="11"/>
        <v>0.05772646536412078</v>
      </c>
      <c r="CP12" s="35">
        <v>5116</v>
      </c>
      <c r="CQ12" s="38">
        <v>2105</v>
      </c>
      <c r="CR12" s="35">
        <v>266</v>
      </c>
      <c r="CS12" s="35">
        <v>1306</v>
      </c>
      <c r="CT12" s="35">
        <v>23</v>
      </c>
      <c r="CU12" s="35">
        <v>1188</v>
      </c>
      <c r="CV12" s="35">
        <v>228</v>
      </c>
      <c r="CW12" s="36">
        <v>152</v>
      </c>
      <c r="CX12" s="36">
        <v>34</v>
      </c>
      <c r="CY12" s="36">
        <v>53</v>
      </c>
      <c r="CZ12" s="36">
        <v>58</v>
      </c>
      <c r="DA12" s="36">
        <v>7</v>
      </c>
      <c r="DB12" s="38">
        <v>607</v>
      </c>
      <c r="DC12" s="35">
        <v>112</v>
      </c>
      <c r="DD12" s="35">
        <v>176</v>
      </c>
      <c r="DE12" s="35">
        <v>251</v>
      </c>
      <c r="DF12" s="35">
        <v>68</v>
      </c>
      <c r="DG12" s="35">
        <v>2055.5506640749427</v>
      </c>
      <c r="DH12" s="42">
        <v>3.9934210526315606</v>
      </c>
      <c r="DI12" s="42">
        <v>0.26953818827708675</v>
      </c>
      <c r="DJ12" s="1">
        <v>107</v>
      </c>
      <c r="DK12" s="1">
        <v>83</v>
      </c>
      <c r="DL12" s="1">
        <v>8052</v>
      </c>
      <c r="DM12" s="1">
        <v>17</v>
      </c>
      <c r="DN12" s="1">
        <v>64</v>
      </c>
      <c r="DO12" s="1">
        <v>4211</v>
      </c>
      <c r="DP12" s="1">
        <v>3218</v>
      </c>
      <c r="DQ12" s="1">
        <v>68</v>
      </c>
      <c r="DR12" s="1">
        <v>185</v>
      </c>
      <c r="DS12" s="1">
        <v>1277</v>
      </c>
      <c r="DT12" s="1">
        <v>1056</v>
      </c>
      <c r="DU12" s="1">
        <v>405</v>
      </c>
      <c r="DV12" s="1">
        <v>159</v>
      </c>
      <c r="DW12" s="1">
        <v>68</v>
      </c>
      <c r="DX12" s="1">
        <v>95</v>
      </c>
      <c r="DY12" s="1">
        <v>91</v>
      </c>
      <c r="DZ12" s="1">
        <v>23</v>
      </c>
      <c r="EA12" s="1">
        <v>25</v>
      </c>
      <c r="EB12" s="1">
        <v>25</v>
      </c>
      <c r="EC12" s="1">
        <v>37</v>
      </c>
      <c r="ED12" s="1">
        <v>23</v>
      </c>
      <c r="EE12" s="1">
        <v>20</v>
      </c>
      <c r="EF12" s="1">
        <v>12</v>
      </c>
      <c r="EG12" s="1">
        <v>3</v>
      </c>
      <c r="EH12" s="1">
        <v>8</v>
      </c>
      <c r="EI12" s="1">
        <v>2</v>
      </c>
      <c r="EJ12" s="1">
        <v>1</v>
      </c>
      <c r="EK12" s="1">
        <v>2</v>
      </c>
      <c r="EN12" s="1">
        <v>3</v>
      </c>
      <c r="EO12" s="1">
        <v>2</v>
      </c>
      <c r="EP12" s="1">
        <v>6691</v>
      </c>
      <c r="EQ12" s="1">
        <v>2993</v>
      </c>
      <c r="ER12" s="1">
        <v>3698</v>
      </c>
      <c r="ES12" s="1">
        <v>5650</v>
      </c>
      <c r="ET12" s="1">
        <v>2588</v>
      </c>
      <c r="EU12" s="1">
        <v>3062</v>
      </c>
      <c r="EV12" s="1">
        <v>5058</v>
      </c>
      <c r="EW12" s="1">
        <v>2326</v>
      </c>
      <c r="EX12" s="1">
        <v>2732</v>
      </c>
      <c r="EY12" s="1">
        <v>5290</v>
      </c>
      <c r="EZ12" s="1">
        <v>2495</v>
      </c>
      <c r="FA12" s="1">
        <v>2795</v>
      </c>
      <c r="FB12" s="1">
        <v>5372</v>
      </c>
      <c r="FC12" s="1">
        <v>2554</v>
      </c>
      <c r="FD12" s="1">
        <v>2818</v>
      </c>
      <c r="FE12" s="3">
        <v>-19.71</v>
      </c>
      <c r="FF12" s="3">
        <v>-15.56</v>
      </c>
      <c r="FG12" s="3">
        <v>-20.94</v>
      </c>
      <c r="FH12" s="1">
        <v>313</v>
      </c>
      <c r="FI12" s="1">
        <v>350</v>
      </c>
      <c r="FJ12" s="1">
        <v>128</v>
      </c>
      <c r="FK12" s="1">
        <v>487</v>
      </c>
      <c r="FL12" s="1">
        <v>531</v>
      </c>
      <c r="FM12" s="1">
        <v>1937</v>
      </c>
      <c r="FN12" s="1">
        <v>788</v>
      </c>
      <c r="FO12" s="1">
        <v>814</v>
      </c>
      <c r="FP12" s="1">
        <v>839</v>
      </c>
      <c r="FQ12" s="1">
        <v>441</v>
      </c>
      <c r="FR12" s="1">
        <v>398</v>
      </c>
      <c r="FS12" s="3">
        <v>0.16</v>
      </c>
      <c r="FT12" s="3">
        <v>0.06</v>
      </c>
      <c r="FU12" s="3">
        <v>0.07</v>
      </c>
      <c r="FV12" s="3">
        <v>0.02</v>
      </c>
      <c r="FW12" s="3">
        <v>0.09</v>
      </c>
      <c r="FX12" s="3">
        <v>0.1</v>
      </c>
      <c r="FY12" s="3">
        <v>0.36</v>
      </c>
      <c r="FZ12" s="3">
        <v>0.15</v>
      </c>
      <c r="GA12" s="3">
        <v>0.15</v>
      </c>
      <c r="GB12" s="1">
        <v>2</v>
      </c>
      <c r="GC12" s="1">
        <v>3</v>
      </c>
      <c r="GD12" s="3">
        <v>1</v>
      </c>
      <c r="GE12" s="3">
        <v>0</v>
      </c>
      <c r="GF12" s="3">
        <v>0</v>
      </c>
      <c r="GG12" s="1">
        <v>2</v>
      </c>
      <c r="GH12" s="3">
        <v>0.08</v>
      </c>
      <c r="GI12" s="3">
        <v>0.04</v>
      </c>
      <c r="GJ12" s="3">
        <v>0.03</v>
      </c>
      <c r="GK12" s="1">
        <v>2</v>
      </c>
      <c r="GL12" s="3">
        <v>0.14</v>
      </c>
      <c r="GM12" s="3">
        <v>0.2</v>
      </c>
      <c r="GN12">
        <v>86</v>
      </c>
      <c r="GO12">
        <v>6</v>
      </c>
      <c r="GP12">
        <v>6</v>
      </c>
      <c r="GQ12">
        <v>11</v>
      </c>
      <c r="GR12">
        <v>5</v>
      </c>
      <c r="GS12">
        <v>10</v>
      </c>
      <c r="GT12">
        <v>11</v>
      </c>
      <c r="GU12">
        <v>10</v>
      </c>
      <c r="GV12">
        <v>5</v>
      </c>
      <c r="GW12">
        <v>15</v>
      </c>
      <c r="GX12">
        <v>7</v>
      </c>
      <c r="GY12">
        <v>12</v>
      </c>
      <c r="GZ12">
        <v>35</v>
      </c>
      <c r="HA12">
        <v>36</v>
      </c>
      <c r="HB12">
        <v>3</v>
      </c>
      <c r="HC12">
        <v>1</v>
      </c>
      <c r="HD12">
        <v>9</v>
      </c>
      <c r="HE12"/>
      <c r="HF12"/>
      <c r="HG12">
        <v>2</v>
      </c>
      <c r="HH12">
        <v>28</v>
      </c>
      <c r="HI12">
        <v>7</v>
      </c>
      <c r="HJ12"/>
      <c r="HK12">
        <v>1</v>
      </c>
      <c r="HL12">
        <v>5</v>
      </c>
      <c r="HM12">
        <v>27</v>
      </c>
      <c r="HN12">
        <v>4</v>
      </c>
      <c r="HO12">
        <v>2</v>
      </c>
      <c r="HP12" s="31">
        <f t="shared" si="14"/>
        <v>0.047174986286341196</v>
      </c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2.75">
      <c r="A13" s="24">
        <v>215</v>
      </c>
      <c r="B13" s="25" t="s">
        <v>407</v>
      </c>
      <c r="C13" s="26">
        <v>21</v>
      </c>
      <c r="D13" s="25" t="s">
        <v>403</v>
      </c>
      <c r="E13" s="26">
        <v>2</v>
      </c>
      <c r="F13" s="25" t="s">
        <v>404</v>
      </c>
      <c r="G13" s="26">
        <f t="shared" si="0"/>
        <v>1</v>
      </c>
      <c r="H13" s="26">
        <f t="shared" si="1"/>
        <v>0</v>
      </c>
      <c r="I13" s="26">
        <f t="shared" si="2"/>
        <v>0</v>
      </c>
      <c r="J13" s="26">
        <f t="shared" si="3"/>
        <v>0</v>
      </c>
      <c r="K13" t="s">
        <v>614</v>
      </c>
      <c r="L13" s="26">
        <v>0</v>
      </c>
      <c r="M13" s="26">
        <v>0</v>
      </c>
      <c r="N13" s="26">
        <v>0</v>
      </c>
      <c r="O13" s="1" t="s">
        <v>140</v>
      </c>
      <c r="P13" s="26">
        <f t="shared" si="4"/>
        <v>0</v>
      </c>
      <c r="Q13" s="26">
        <f t="shared" si="5"/>
        <v>0</v>
      </c>
      <c r="R13" s="26">
        <f t="shared" si="6"/>
        <v>0</v>
      </c>
      <c r="S13" s="26">
        <f t="shared" si="7"/>
        <v>1</v>
      </c>
      <c r="T13" s="26">
        <f t="shared" si="8"/>
        <v>0</v>
      </c>
      <c r="U13" s="26">
        <f t="shared" si="9"/>
        <v>0</v>
      </c>
      <c r="V13" s="26">
        <f t="shared" si="10"/>
        <v>0</v>
      </c>
      <c r="W13" s="1" t="s">
        <v>481</v>
      </c>
      <c r="X13" s="1">
        <v>0</v>
      </c>
      <c r="Y13" s="55">
        <v>28</v>
      </c>
      <c r="Z13" s="31">
        <f t="shared" si="12"/>
        <v>0.020437956204379562</v>
      </c>
      <c r="AA13">
        <v>8</v>
      </c>
      <c r="AB13">
        <v>10</v>
      </c>
      <c r="AC13">
        <v>9</v>
      </c>
      <c r="AD13">
        <v>1</v>
      </c>
      <c r="AE13" s="2">
        <v>45.929</v>
      </c>
      <c r="AF13" s="3">
        <v>10579.35</v>
      </c>
      <c r="AG13" s="1">
        <v>4859</v>
      </c>
      <c r="AH13" s="1">
        <v>2171</v>
      </c>
      <c r="AI13" s="1">
        <v>2688</v>
      </c>
      <c r="AJ13" s="1">
        <v>268</v>
      </c>
      <c r="AK13" s="33">
        <f t="shared" si="13"/>
        <v>0.16361416361416362</v>
      </c>
      <c r="AL13" s="1">
        <v>163</v>
      </c>
      <c r="AM13" s="1">
        <v>105</v>
      </c>
      <c r="AN13" s="1">
        <v>208</v>
      </c>
      <c r="AO13" s="1">
        <v>60</v>
      </c>
      <c r="AP13" s="1">
        <v>175</v>
      </c>
      <c r="AQ13" s="1">
        <v>93</v>
      </c>
      <c r="AR13" s="1">
        <v>5</v>
      </c>
      <c r="AS13" s="1">
        <v>18</v>
      </c>
      <c r="AT13" s="1">
        <v>196</v>
      </c>
      <c r="AU13" s="1">
        <v>49</v>
      </c>
      <c r="AV13" s="1">
        <v>116</v>
      </c>
      <c r="AW13" s="1">
        <v>44</v>
      </c>
      <c r="AX13" s="1">
        <v>44</v>
      </c>
      <c r="AY13" s="1">
        <v>35</v>
      </c>
      <c r="AZ13" s="1">
        <v>25</v>
      </c>
      <c r="BA13" s="1">
        <v>0</v>
      </c>
      <c r="BB13" s="1">
        <v>0</v>
      </c>
      <c r="BC13" s="1">
        <v>0</v>
      </c>
      <c r="BD13" s="1">
        <v>8</v>
      </c>
      <c r="BE13" s="1">
        <v>0</v>
      </c>
      <c r="BF13" s="1">
        <v>0</v>
      </c>
      <c r="BG13" s="1">
        <v>0</v>
      </c>
      <c r="BH13" s="4">
        <v>3175</v>
      </c>
      <c r="BI13" s="11">
        <v>22.992125984251967</v>
      </c>
      <c r="BJ13" s="13">
        <v>56.18897637795276</v>
      </c>
      <c r="BK13" s="11">
        <v>8.566929133858267</v>
      </c>
      <c r="BL13" s="11">
        <v>5.417322834645669</v>
      </c>
      <c r="BM13" s="11">
        <v>2.1732283464566926</v>
      </c>
      <c r="BN13" s="11">
        <v>4.661417322834645</v>
      </c>
      <c r="BO13" s="4">
        <v>2388</v>
      </c>
      <c r="BP13" s="11">
        <v>32.70519262981574</v>
      </c>
      <c r="BQ13" s="13">
        <v>52.51256281407035</v>
      </c>
      <c r="BR13" s="11">
        <v>4.941373534338359</v>
      </c>
      <c r="BS13" s="11">
        <v>1.0050251256281406</v>
      </c>
      <c r="BT13" s="11">
        <v>2.9313232830820772</v>
      </c>
      <c r="BU13" s="11">
        <v>5.9045226130653266</v>
      </c>
      <c r="BV13" s="1">
        <v>18</v>
      </c>
      <c r="BW13" s="1">
        <v>71</v>
      </c>
      <c r="BX13" s="1">
        <v>14576</v>
      </c>
      <c r="BY13" s="1">
        <v>2857</v>
      </c>
      <c r="BZ13" s="1">
        <v>1402</v>
      </c>
      <c r="CC13" s="1">
        <v>1370</v>
      </c>
      <c r="CD13" s="1">
        <v>728</v>
      </c>
      <c r="CE13" s="1">
        <v>642</v>
      </c>
      <c r="CF13" s="1">
        <v>1234</v>
      </c>
      <c r="CG13" s="1">
        <v>136</v>
      </c>
      <c r="CH13" s="1">
        <v>665</v>
      </c>
      <c r="CI13" s="1">
        <v>705</v>
      </c>
      <c r="CJ13" s="38">
        <v>1871</v>
      </c>
      <c r="CK13" s="38">
        <v>88</v>
      </c>
      <c r="CL13" s="38">
        <v>154</v>
      </c>
      <c r="CM13" s="38">
        <v>903</v>
      </c>
      <c r="CN13" s="38">
        <v>726</v>
      </c>
      <c r="CO13" s="39">
        <f t="shared" si="11"/>
        <v>0.04703367183324426</v>
      </c>
      <c r="CP13" s="35">
        <v>5271</v>
      </c>
      <c r="CQ13" s="38">
        <v>1716</v>
      </c>
      <c r="CR13" s="35">
        <v>194</v>
      </c>
      <c r="CS13" s="35">
        <v>1865</v>
      </c>
      <c r="CT13" s="35">
        <v>11</v>
      </c>
      <c r="CU13" s="35">
        <v>1277</v>
      </c>
      <c r="CV13" s="35">
        <v>208</v>
      </c>
      <c r="CW13" s="36">
        <v>77</v>
      </c>
      <c r="CX13" s="36">
        <v>14</v>
      </c>
      <c r="CY13" s="36">
        <v>31</v>
      </c>
      <c r="CZ13" s="36">
        <v>25</v>
      </c>
      <c r="DA13" s="36">
        <v>7</v>
      </c>
      <c r="DB13" s="38">
        <v>348</v>
      </c>
      <c r="DC13" s="35">
        <v>54</v>
      </c>
      <c r="DD13" s="35">
        <v>114</v>
      </c>
      <c r="DE13" s="35">
        <v>60</v>
      </c>
      <c r="DF13" s="35">
        <v>120</v>
      </c>
      <c r="DG13" s="35">
        <v>799.6158167684956</v>
      </c>
      <c r="DH13" s="42">
        <v>4.519480519480516</v>
      </c>
      <c r="DI13" s="42">
        <v>0.18599679315873935</v>
      </c>
      <c r="DJ13" s="1">
        <v>92</v>
      </c>
      <c r="DK13" s="1">
        <v>78</v>
      </c>
      <c r="DL13" s="1">
        <v>5933</v>
      </c>
      <c r="DM13" s="1">
        <v>7</v>
      </c>
      <c r="DN13" s="1">
        <v>19</v>
      </c>
      <c r="DO13" s="1">
        <v>1241</v>
      </c>
      <c r="DP13" s="1">
        <v>2877</v>
      </c>
      <c r="DQ13" s="1">
        <v>80</v>
      </c>
      <c r="DR13" s="1">
        <v>111</v>
      </c>
      <c r="DS13" s="1">
        <v>619</v>
      </c>
      <c r="DT13" s="1">
        <v>1606</v>
      </c>
      <c r="DU13" s="1">
        <v>328</v>
      </c>
      <c r="DV13" s="1">
        <v>74</v>
      </c>
      <c r="DW13" s="1">
        <v>59</v>
      </c>
      <c r="DX13" s="1">
        <v>35</v>
      </c>
      <c r="DY13" s="1">
        <v>77</v>
      </c>
      <c r="DZ13" s="1">
        <v>7</v>
      </c>
      <c r="EA13" s="1">
        <v>8</v>
      </c>
      <c r="EB13" s="1">
        <v>12</v>
      </c>
      <c r="EC13" s="1">
        <v>49</v>
      </c>
      <c r="ED13" s="1">
        <v>10</v>
      </c>
      <c r="EE13" s="1">
        <v>11</v>
      </c>
      <c r="EF13" s="1">
        <v>2</v>
      </c>
      <c r="EG13" s="1">
        <v>4</v>
      </c>
      <c r="EH13" s="1">
        <v>3</v>
      </c>
      <c r="EI13" s="1">
        <v>4</v>
      </c>
      <c r="EJ13" s="1">
        <v>1</v>
      </c>
      <c r="EO13" s="1">
        <v>1</v>
      </c>
      <c r="EP13" s="1">
        <v>7119</v>
      </c>
      <c r="EQ13" s="1">
        <v>3261</v>
      </c>
      <c r="ER13" s="1">
        <v>3858</v>
      </c>
      <c r="ES13" s="1">
        <v>5783</v>
      </c>
      <c r="ET13" s="1">
        <v>2530</v>
      </c>
      <c r="EU13" s="1">
        <v>3253</v>
      </c>
      <c r="EV13" s="1">
        <v>5183</v>
      </c>
      <c r="EW13" s="1">
        <v>2252</v>
      </c>
      <c r="EX13" s="1">
        <v>2931</v>
      </c>
      <c r="EY13" s="1">
        <v>5205</v>
      </c>
      <c r="EZ13" s="1">
        <v>2283</v>
      </c>
      <c r="FA13" s="1">
        <v>2923</v>
      </c>
      <c r="FB13" s="1">
        <v>4859</v>
      </c>
      <c r="FC13" s="1">
        <v>2171</v>
      </c>
      <c r="FD13" s="1">
        <v>2688</v>
      </c>
      <c r="FE13" s="3">
        <v>-31.75</v>
      </c>
      <c r="FF13" s="3">
        <v>-18.77</v>
      </c>
      <c r="FG13" s="3">
        <v>-26.89</v>
      </c>
      <c r="FH13" s="1">
        <v>193</v>
      </c>
      <c r="FI13" s="1">
        <v>355</v>
      </c>
      <c r="FJ13" s="1">
        <v>93</v>
      </c>
      <c r="FK13" s="1">
        <v>293</v>
      </c>
      <c r="FL13" s="1">
        <v>267</v>
      </c>
      <c r="FM13" s="1">
        <v>1219</v>
      </c>
      <c r="FN13" s="1">
        <v>996</v>
      </c>
      <c r="FO13" s="1">
        <v>1412</v>
      </c>
      <c r="FP13" s="1">
        <v>546</v>
      </c>
      <c r="FQ13" s="1">
        <v>289</v>
      </c>
      <c r="FR13" s="1">
        <v>257</v>
      </c>
      <c r="FS13" s="3">
        <v>0.11</v>
      </c>
      <c r="FT13" s="3">
        <v>0.04</v>
      </c>
      <c r="FU13" s="3">
        <v>0.07</v>
      </c>
      <c r="FV13" s="3">
        <v>0.02</v>
      </c>
      <c r="FW13" s="3">
        <v>0.06</v>
      </c>
      <c r="FX13" s="3">
        <v>0.05</v>
      </c>
      <c r="FY13" s="3">
        <v>0.25</v>
      </c>
      <c r="FZ13" s="3">
        <v>0.2</v>
      </c>
      <c r="GA13" s="3">
        <v>0.29</v>
      </c>
      <c r="GB13" s="1">
        <v>3</v>
      </c>
      <c r="GC13" s="1">
        <v>3</v>
      </c>
      <c r="GD13" s="3">
        <v>1</v>
      </c>
      <c r="GE13" s="3">
        <v>0</v>
      </c>
      <c r="GF13" s="3">
        <v>0</v>
      </c>
      <c r="GG13" s="1">
        <v>2</v>
      </c>
      <c r="GH13" s="3">
        <v>0.06</v>
      </c>
      <c r="GI13" s="3">
        <v>0.04</v>
      </c>
      <c r="GJ13" s="3">
        <v>0.02</v>
      </c>
      <c r="GK13" s="1">
        <v>4</v>
      </c>
      <c r="GL13" s="3">
        <v>0.14</v>
      </c>
      <c r="GM13" s="3">
        <v>0.15</v>
      </c>
      <c r="GN13">
        <v>28</v>
      </c>
      <c r="GO13">
        <v>1</v>
      </c>
      <c r="GP13">
        <v>3</v>
      </c>
      <c r="GQ13">
        <v>2</v>
      </c>
      <c r="GR13">
        <v>4</v>
      </c>
      <c r="GS13">
        <v>3</v>
      </c>
      <c r="GT13">
        <v>2</v>
      </c>
      <c r="GU13">
        <v>4</v>
      </c>
      <c r="GV13">
        <v>2</v>
      </c>
      <c r="GW13">
        <v>4</v>
      </c>
      <c r="GX13">
        <v>3</v>
      </c>
      <c r="GY13">
        <v>8</v>
      </c>
      <c r="GZ13">
        <v>10</v>
      </c>
      <c r="HA13">
        <v>9</v>
      </c>
      <c r="HB13">
        <v>1</v>
      </c>
      <c r="HC13"/>
      <c r="HD13">
        <v>8</v>
      </c>
      <c r="HE13"/>
      <c r="HF13"/>
      <c r="HG13"/>
      <c r="HH13">
        <v>8</v>
      </c>
      <c r="HI13">
        <v>2</v>
      </c>
      <c r="HJ13"/>
      <c r="HK13">
        <v>4</v>
      </c>
      <c r="HL13"/>
      <c r="HM13">
        <v>6</v>
      </c>
      <c r="HN13"/>
      <c r="HO13"/>
      <c r="HP13" s="31">
        <f t="shared" si="14"/>
        <v>0.020437956204379562</v>
      </c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24">
        <v>216</v>
      </c>
      <c r="B14" s="25" t="s">
        <v>141</v>
      </c>
      <c r="C14" s="26">
        <v>21</v>
      </c>
      <c r="D14" s="25" t="s">
        <v>403</v>
      </c>
      <c r="E14" s="26">
        <v>2</v>
      </c>
      <c r="F14" s="25" t="s">
        <v>404</v>
      </c>
      <c r="G14" s="26">
        <f t="shared" si="0"/>
        <v>1</v>
      </c>
      <c r="H14" s="26">
        <f t="shared" si="1"/>
        <v>0</v>
      </c>
      <c r="I14" s="26">
        <f t="shared" si="2"/>
        <v>0</v>
      </c>
      <c r="J14" s="26">
        <f t="shared" si="3"/>
        <v>0</v>
      </c>
      <c r="K14" t="s">
        <v>614</v>
      </c>
      <c r="L14" s="26">
        <v>0</v>
      </c>
      <c r="M14" s="26">
        <v>0</v>
      </c>
      <c r="N14" s="26">
        <v>0</v>
      </c>
      <c r="O14" s="1" t="s">
        <v>472</v>
      </c>
      <c r="P14" s="26">
        <f t="shared" si="4"/>
        <v>0</v>
      </c>
      <c r="Q14" s="26">
        <f t="shared" si="5"/>
        <v>0</v>
      </c>
      <c r="R14" s="26">
        <f t="shared" si="6"/>
        <v>1</v>
      </c>
      <c r="S14" s="26">
        <f t="shared" si="7"/>
        <v>0</v>
      </c>
      <c r="T14" s="26">
        <f t="shared" si="8"/>
        <v>0</v>
      </c>
      <c r="U14" s="26">
        <f t="shared" si="9"/>
        <v>0</v>
      </c>
      <c r="V14" s="26">
        <f t="shared" si="10"/>
        <v>0</v>
      </c>
      <c r="W14" s="1" t="s">
        <v>480</v>
      </c>
      <c r="X14" s="1">
        <v>0</v>
      </c>
      <c r="Y14" s="55">
        <v>123</v>
      </c>
      <c r="Z14" s="31">
        <f t="shared" si="12"/>
        <v>0.05340859748154581</v>
      </c>
      <c r="AA14">
        <v>17</v>
      </c>
      <c r="AB14">
        <v>57</v>
      </c>
      <c r="AC14">
        <v>41</v>
      </c>
      <c r="AD14">
        <v>8</v>
      </c>
      <c r="AE14" s="2">
        <v>52.733</v>
      </c>
      <c r="AF14" s="3">
        <v>12821.19</v>
      </c>
      <c r="AG14" s="1">
        <v>6761</v>
      </c>
      <c r="AH14" s="1">
        <v>3244</v>
      </c>
      <c r="AI14" s="1">
        <v>3517</v>
      </c>
      <c r="AJ14" s="1">
        <v>430</v>
      </c>
      <c r="AK14" s="33">
        <f t="shared" si="13"/>
        <v>0.15733626051957555</v>
      </c>
      <c r="AL14" s="1">
        <v>262</v>
      </c>
      <c r="AM14" s="1">
        <v>168</v>
      </c>
      <c r="AN14" s="1">
        <v>366</v>
      </c>
      <c r="AO14" s="1">
        <v>64</v>
      </c>
      <c r="AP14" s="1">
        <v>211</v>
      </c>
      <c r="AQ14" s="1">
        <v>219</v>
      </c>
      <c r="AR14" s="1">
        <v>5</v>
      </c>
      <c r="AS14" s="1">
        <v>21</v>
      </c>
      <c r="AT14" s="1">
        <v>342</v>
      </c>
      <c r="AU14" s="1">
        <v>62</v>
      </c>
      <c r="AV14" s="1">
        <v>161</v>
      </c>
      <c r="AW14" s="1">
        <v>51</v>
      </c>
      <c r="AX14" s="1">
        <v>51</v>
      </c>
      <c r="AY14" s="1">
        <v>37</v>
      </c>
      <c r="AZ14" s="1">
        <v>20</v>
      </c>
      <c r="BA14" s="1">
        <v>1</v>
      </c>
      <c r="BB14" s="1">
        <v>0</v>
      </c>
      <c r="BC14" s="1">
        <v>3</v>
      </c>
      <c r="BD14" s="1">
        <v>9</v>
      </c>
      <c r="BE14" s="1">
        <v>0</v>
      </c>
      <c r="BF14" s="1">
        <v>0</v>
      </c>
      <c r="BG14" s="1">
        <v>0</v>
      </c>
      <c r="BH14" s="4">
        <v>4128</v>
      </c>
      <c r="BI14" s="11">
        <v>17.974806201550386</v>
      </c>
      <c r="BJ14" s="13">
        <v>45.445736434108525</v>
      </c>
      <c r="BK14" s="11">
        <v>23.66763565891473</v>
      </c>
      <c r="BL14" s="11">
        <v>4.554263565891473</v>
      </c>
      <c r="BM14" s="11">
        <v>4.190891472868217</v>
      </c>
      <c r="BN14" s="11">
        <v>4.166666666666666</v>
      </c>
      <c r="BO14" s="4">
        <v>3042</v>
      </c>
      <c r="BP14" s="11">
        <v>27.54766600920447</v>
      </c>
      <c r="BQ14" s="13">
        <v>40.26955950032873</v>
      </c>
      <c r="BR14" s="11">
        <v>17.45562130177515</v>
      </c>
      <c r="BS14" s="11">
        <v>1.1176857330703485</v>
      </c>
      <c r="BT14" s="11">
        <v>8.875739644970414</v>
      </c>
      <c r="BU14" s="11">
        <v>4.733727810650888</v>
      </c>
      <c r="BV14" s="1">
        <v>51</v>
      </c>
      <c r="BW14" s="1">
        <v>217</v>
      </c>
      <c r="BX14" s="1">
        <v>37119</v>
      </c>
      <c r="BY14" s="1">
        <v>8684</v>
      </c>
      <c r="BZ14" s="1">
        <v>5529</v>
      </c>
      <c r="CA14" s="1">
        <v>1</v>
      </c>
      <c r="CC14" s="1">
        <v>2303</v>
      </c>
      <c r="CD14" s="1">
        <v>1210</v>
      </c>
      <c r="CE14" s="1">
        <v>1093</v>
      </c>
      <c r="CF14" s="1">
        <v>2129</v>
      </c>
      <c r="CG14" s="1">
        <v>174</v>
      </c>
      <c r="CH14" s="1">
        <v>790</v>
      </c>
      <c r="CI14" s="1">
        <v>1513</v>
      </c>
      <c r="CJ14" s="38">
        <v>3076</v>
      </c>
      <c r="CK14" s="38">
        <v>216</v>
      </c>
      <c r="CL14" s="38">
        <v>266</v>
      </c>
      <c r="CM14" s="38">
        <v>1461</v>
      </c>
      <c r="CN14" s="38">
        <v>1133</v>
      </c>
      <c r="CO14" s="39">
        <f t="shared" si="11"/>
        <v>0.07022106631989597</v>
      </c>
      <c r="CP14" s="35">
        <v>6628</v>
      </c>
      <c r="CQ14" s="38">
        <v>2871</v>
      </c>
      <c r="CR14" s="35">
        <v>320</v>
      </c>
      <c r="CS14" s="35">
        <v>1465</v>
      </c>
      <c r="CT14" s="35">
        <v>22</v>
      </c>
      <c r="CU14" s="35">
        <v>1570</v>
      </c>
      <c r="CV14" s="35">
        <v>380</v>
      </c>
      <c r="CW14" s="36">
        <v>285</v>
      </c>
      <c r="CX14" s="36">
        <v>74</v>
      </c>
      <c r="CY14" s="36">
        <v>105</v>
      </c>
      <c r="CZ14" s="36">
        <v>98</v>
      </c>
      <c r="DA14" s="36">
        <v>8</v>
      </c>
      <c r="DB14" s="38">
        <v>1438</v>
      </c>
      <c r="DC14" s="35">
        <v>317</v>
      </c>
      <c r="DD14" s="35">
        <v>395</v>
      </c>
      <c r="DE14" s="35">
        <v>337</v>
      </c>
      <c r="DF14" s="35">
        <v>389</v>
      </c>
      <c r="DG14" s="35">
        <v>2811.102878936854</v>
      </c>
      <c r="DH14" s="42">
        <v>5.045614035087741</v>
      </c>
      <c r="DI14" s="42">
        <v>0.46749024707412146</v>
      </c>
      <c r="DJ14" s="1">
        <v>341</v>
      </c>
      <c r="DK14" s="1">
        <v>287</v>
      </c>
      <c r="DL14" s="1">
        <v>23395</v>
      </c>
      <c r="DM14" s="1">
        <v>23</v>
      </c>
      <c r="DN14" s="1">
        <v>65</v>
      </c>
      <c r="DO14" s="1">
        <v>4508</v>
      </c>
      <c r="DP14" s="1">
        <v>4082</v>
      </c>
      <c r="DQ14" s="1">
        <v>89</v>
      </c>
      <c r="DR14" s="1">
        <v>304</v>
      </c>
      <c r="DS14" s="1">
        <v>1432</v>
      </c>
      <c r="DT14" s="1">
        <v>1307</v>
      </c>
      <c r="DU14" s="1">
        <v>535</v>
      </c>
      <c r="DV14" s="1">
        <v>289</v>
      </c>
      <c r="DW14" s="1">
        <v>126</v>
      </c>
      <c r="DX14" s="1">
        <v>99</v>
      </c>
      <c r="DY14" s="1">
        <v>164</v>
      </c>
      <c r="DZ14" s="1">
        <v>24</v>
      </c>
      <c r="EA14" s="1">
        <v>32</v>
      </c>
      <c r="EB14" s="1">
        <v>24</v>
      </c>
      <c r="EC14" s="1">
        <v>80</v>
      </c>
      <c r="ED14" s="1">
        <v>26</v>
      </c>
      <c r="EE14" s="1">
        <v>14</v>
      </c>
      <c r="EF14" s="1">
        <v>8</v>
      </c>
      <c r="EG14" s="1">
        <v>12</v>
      </c>
      <c r="EH14" s="1">
        <v>10</v>
      </c>
      <c r="EI14" s="1">
        <v>13</v>
      </c>
      <c r="EK14" s="1">
        <v>2</v>
      </c>
      <c r="EL14" s="1">
        <v>3</v>
      </c>
      <c r="EM14" s="1">
        <v>6</v>
      </c>
      <c r="EN14" s="1">
        <v>4</v>
      </c>
      <c r="EO14" s="1">
        <v>5</v>
      </c>
      <c r="EP14" s="1">
        <v>8496</v>
      </c>
      <c r="EQ14" s="1">
        <v>3964</v>
      </c>
      <c r="ER14" s="1">
        <v>4532</v>
      </c>
      <c r="ES14" s="1">
        <v>7538</v>
      </c>
      <c r="ET14" s="1">
        <v>3577</v>
      </c>
      <c r="EU14" s="1">
        <v>3961</v>
      </c>
      <c r="EV14" s="1">
        <v>6743</v>
      </c>
      <c r="EW14" s="1">
        <v>3215</v>
      </c>
      <c r="EX14" s="1">
        <v>3528</v>
      </c>
      <c r="EY14" s="1">
        <v>6818</v>
      </c>
      <c r="EZ14" s="1">
        <v>3281</v>
      </c>
      <c r="FA14" s="1">
        <v>3537</v>
      </c>
      <c r="FB14" s="1">
        <v>6761</v>
      </c>
      <c r="FC14" s="1">
        <v>3244</v>
      </c>
      <c r="FD14" s="1">
        <v>3517</v>
      </c>
      <c r="FE14" s="3">
        <v>-20.42</v>
      </c>
      <c r="FF14" s="3">
        <v>-11.28</v>
      </c>
      <c r="FG14" s="3">
        <v>-19.75</v>
      </c>
      <c r="FH14" s="1">
        <v>326</v>
      </c>
      <c r="FI14" s="1">
        <v>431</v>
      </c>
      <c r="FJ14" s="1">
        <v>151</v>
      </c>
      <c r="FK14" s="1">
        <v>597</v>
      </c>
      <c r="FL14" s="1">
        <v>768</v>
      </c>
      <c r="FM14" s="1">
        <v>2441</v>
      </c>
      <c r="FN14" s="1">
        <v>1088</v>
      </c>
      <c r="FO14" s="1">
        <v>928</v>
      </c>
      <c r="FP14" s="1">
        <v>890</v>
      </c>
      <c r="FQ14" s="1">
        <v>482</v>
      </c>
      <c r="FR14" s="1">
        <v>408</v>
      </c>
      <c r="FS14" s="3">
        <v>0.13</v>
      </c>
      <c r="FT14" s="3">
        <v>0.05</v>
      </c>
      <c r="FU14" s="3">
        <v>0.06</v>
      </c>
      <c r="FV14" s="3">
        <v>0.02</v>
      </c>
      <c r="FW14" s="3">
        <v>0.09</v>
      </c>
      <c r="FX14" s="3">
        <v>0.11</v>
      </c>
      <c r="FY14" s="3">
        <v>0.36</v>
      </c>
      <c r="FZ14" s="3">
        <v>0.16</v>
      </c>
      <c r="GA14" s="3">
        <v>0.14</v>
      </c>
      <c r="GB14" s="1">
        <v>4</v>
      </c>
      <c r="GC14" s="1">
        <v>3</v>
      </c>
      <c r="GD14" s="3">
        <v>1</v>
      </c>
      <c r="GE14" s="3">
        <v>0</v>
      </c>
      <c r="GF14" s="3">
        <v>0.02</v>
      </c>
      <c r="GG14" s="1">
        <v>2</v>
      </c>
      <c r="GH14" s="3">
        <v>0.06</v>
      </c>
      <c r="GI14" s="3">
        <v>0.03</v>
      </c>
      <c r="GJ14" s="3">
        <v>0.03</v>
      </c>
      <c r="GK14" s="1">
        <v>4</v>
      </c>
      <c r="GL14" s="3">
        <v>0.12</v>
      </c>
      <c r="GM14" s="3">
        <v>0.22</v>
      </c>
      <c r="GN14">
        <v>123</v>
      </c>
      <c r="GO14">
        <v>13</v>
      </c>
      <c r="GP14">
        <v>9</v>
      </c>
      <c r="GQ14">
        <v>7</v>
      </c>
      <c r="GR14">
        <v>13</v>
      </c>
      <c r="GS14">
        <v>14</v>
      </c>
      <c r="GT14">
        <v>10</v>
      </c>
      <c r="GU14">
        <v>15</v>
      </c>
      <c r="GV14">
        <v>18</v>
      </c>
      <c r="GW14">
        <v>12</v>
      </c>
      <c r="GX14">
        <v>12</v>
      </c>
      <c r="GY14">
        <v>17</v>
      </c>
      <c r="GZ14">
        <v>57</v>
      </c>
      <c r="HA14">
        <v>41</v>
      </c>
      <c r="HB14">
        <v>8</v>
      </c>
      <c r="HC14"/>
      <c r="HD14">
        <v>8</v>
      </c>
      <c r="HE14"/>
      <c r="HF14">
        <v>1</v>
      </c>
      <c r="HG14">
        <v>8</v>
      </c>
      <c r="HH14">
        <v>45</v>
      </c>
      <c r="HI14">
        <v>12</v>
      </c>
      <c r="HJ14"/>
      <c r="HK14">
        <v>7</v>
      </c>
      <c r="HL14">
        <v>7</v>
      </c>
      <c r="HM14">
        <v>28</v>
      </c>
      <c r="HN14">
        <v>4</v>
      </c>
      <c r="HO14">
        <v>3</v>
      </c>
      <c r="HP14" s="31">
        <f t="shared" si="14"/>
        <v>0.05340859748154581</v>
      </c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.75">
      <c r="A15" s="24">
        <v>217</v>
      </c>
      <c r="B15" s="25" t="s">
        <v>408</v>
      </c>
      <c r="C15" s="26">
        <v>21</v>
      </c>
      <c r="D15" s="25" t="s">
        <v>403</v>
      </c>
      <c r="E15" s="26">
        <v>2</v>
      </c>
      <c r="F15" s="25" t="s">
        <v>404</v>
      </c>
      <c r="G15" s="26">
        <f t="shared" si="0"/>
        <v>1</v>
      </c>
      <c r="H15" s="26">
        <f t="shared" si="1"/>
        <v>0</v>
      </c>
      <c r="I15" s="26">
        <f t="shared" si="2"/>
        <v>0</v>
      </c>
      <c r="J15" s="26">
        <f t="shared" si="3"/>
        <v>0</v>
      </c>
      <c r="K15" t="s">
        <v>612</v>
      </c>
      <c r="L15" s="26">
        <v>0</v>
      </c>
      <c r="M15" s="26">
        <v>0</v>
      </c>
      <c r="N15" s="26">
        <v>1</v>
      </c>
      <c r="O15" s="1" t="s">
        <v>472</v>
      </c>
      <c r="P15" s="26">
        <f t="shared" si="4"/>
        <v>0</v>
      </c>
      <c r="Q15" s="26">
        <f t="shared" si="5"/>
        <v>0</v>
      </c>
      <c r="R15" s="26">
        <f t="shared" si="6"/>
        <v>1</v>
      </c>
      <c r="S15" s="26">
        <f t="shared" si="7"/>
        <v>0</v>
      </c>
      <c r="T15" s="26">
        <f t="shared" si="8"/>
        <v>0</v>
      </c>
      <c r="U15" s="26">
        <f t="shared" si="9"/>
        <v>0</v>
      </c>
      <c r="V15" s="26">
        <f t="shared" si="10"/>
        <v>0</v>
      </c>
      <c r="W15" s="1" t="s">
        <v>480</v>
      </c>
      <c r="X15" s="1">
        <v>0</v>
      </c>
      <c r="Y15" s="55">
        <v>235</v>
      </c>
      <c r="Z15" s="31">
        <f t="shared" si="12"/>
        <v>0.6119791666666666</v>
      </c>
      <c r="AA15">
        <v>36</v>
      </c>
      <c r="AB15">
        <v>116</v>
      </c>
      <c r="AC15">
        <v>81</v>
      </c>
      <c r="AD15">
        <v>2</v>
      </c>
      <c r="AE15" s="2">
        <v>574.8</v>
      </c>
      <c r="AF15" s="3">
        <v>239.74</v>
      </c>
      <c r="AG15" s="1">
        <v>1378</v>
      </c>
      <c r="AH15" s="1">
        <v>696</v>
      </c>
      <c r="AI15" s="1">
        <v>682</v>
      </c>
      <c r="AJ15" s="1">
        <v>106</v>
      </c>
      <c r="AK15" s="33">
        <f t="shared" si="13"/>
        <v>0.2163265306122449</v>
      </c>
      <c r="AL15" s="1">
        <v>63</v>
      </c>
      <c r="AM15" s="1">
        <v>43</v>
      </c>
      <c r="AN15" s="1">
        <v>87</v>
      </c>
      <c r="AO15" s="1">
        <v>19</v>
      </c>
      <c r="AP15" s="1">
        <v>57</v>
      </c>
      <c r="AQ15" s="1">
        <v>49</v>
      </c>
      <c r="AR15" s="1">
        <v>4</v>
      </c>
      <c r="AS15" s="1">
        <v>9</v>
      </c>
      <c r="AT15" s="1">
        <v>67</v>
      </c>
      <c r="AU15" s="1">
        <v>26</v>
      </c>
      <c r="AV15" s="1">
        <v>38</v>
      </c>
      <c r="AW15" s="1">
        <v>614</v>
      </c>
      <c r="AX15" s="1">
        <v>556</v>
      </c>
      <c r="AY15" s="1">
        <v>255</v>
      </c>
      <c r="AZ15" s="1">
        <v>14</v>
      </c>
      <c r="BA15" s="1">
        <v>134</v>
      </c>
      <c r="BB15" s="1">
        <v>1</v>
      </c>
      <c r="BC15" s="1">
        <v>31</v>
      </c>
      <c r="BD15" s="1">
        <v>270</v>
      </c>
      <c r="BE15" s="1">
        <v>37</v>
      </c>
      <c r="BF15" s="1">
        <v>2</v>
      </c>
      <c r="BG15" s="1">
        <v>11</v>
      </c>
      <c r="BH15" s="4">
        <v>784</v>
      </c>
      <c r="BI15" s="11">
        <v>22.95918367346939</v>
      </c>
      <c r="BJ15" s="13">
        <v>53.316326530612244</v>
      </c>
      <c r="BK15" s="11">
        <v>10.076530612244898</v>
      </c>
      <c r="BL15" s="11">
        <v>5.994897959183673</v>
      </c>
      <c r="BM15" s="11">
        <v>2.423469387755102</v>
      </c>
      <c r="BN15" s="11">
        <v>5.229591836734694</v>
      </c>
      <c r="BO15" s="4">
        <v>538</v>
      </c>
      <c r="BP15" s="11">
        <v>37.36059479553903</v>
      </c>
      <c r="BQ15" s="13">
        <v>47.58364312267658</v>
      </c>
      <c r="BR15" s="11">
        <v>6.133828996282528</v>
      </c>
      <c r="BS15" s="11">
        <v>2.2304832713754648</v>
      </c>
      <c r="BT15" s="11">
        <v>2.0446096654275094</v>
      </c>
      <c r="BU15" s="11">
        <v>4.646840148698884</v>
      </c>
      <c r="BV15" s="1">
        <v>42</v>
      </c>
      <c r="BW15" s="1">
        <v>653</v>
      </c>
      <c r="BX15" s="1">
        <v>205758</v>
      </c>
      <c r="BY15" s="1">
        <v>68224</v>
      </c>
      <c r="BZ15" s="1">
        <v>44587</v>
      </c>
      <c r="CA15" s="1">
        <v>20</v>
      </c>
      <c r="CB15" s="1">
        <v>5725</v>
      </c>
      <c r="CC15" s="1">
        <v>384</v>
      </c>
      <c r="CD15" s="1">
        <v>222</v>
      </c>
      <c r="CE15" s="1">
        <v>162</v>
      </c>
      <c r="CF15" s="1">
        <v>341</v>
      </c>
      <c r="CG15" s="1">
        <v>43</v>
      </c>
      <c r="CH15" s="1">
        <v>159</v>
      </c>
      <c r="CI15" s="1">
        <v>225</v>
      </c>
      <c r="CJ15" s="38">
        <v>678</v>
      </c>
      <c r="CK15" s="38">
        <v>51</v>
      </c>
      <c r="CL15" s="38">
        <v>52</v>
      </c>
      <c r="CM15" s="38">
        <v>299</v>
      </c>
      <c r="CN15" s="38">
        <v>276</v>
      </c>
      <c r="CO15" s="39">
        <f t="shared" si="11"/>
        <v>0.0752212389380531</v>
      </c>
      <c r="CP15" s="35">
        <v>1497</v>
      </c>
      <c r="CQ15" s="38">
        <v>607</v>
      </c>
      <c r="CR15" s="35">
        <v>57</v>
      </c>
      <c r="CS15" s="35">
        <v>351</v>
      </c>
      <c r="CT15" s="35">
        <v>6</v>
      </c>
      <c r="CU15" s="35">
        <v>402</v>
      </c>
      <c r="CV15" s="35">
        <v>74</v>
      </c>
      <c r="CW15" s="36">
        <v>417</v>
      </c>
      <c r="CX15" s="36">
        <v>86</v>
      </c>
      <c r="CY15" s="36">
        <v>249</v>
      </c>
      <c r="CZ15" s="36">
        <v>66</v>
      </c>
      <c r="DA15" s="36">
        <v>16</v>
      </c>
      <c r="DB15" s="38">
        <v>15601</v>
      </c>
      <c r="DC15" s="35">
        <v>8636</v>
      </c>
      <c r="DD15" s="35">
        <v>5692</v>
      </c>
      <c r="DE15" s="35">
        <v>734</v>
      </c>
      <c r="DF15" s="35">
        <v>539</v>
      </c>
      <c r="DG15" s="35">
        <v>2541.0561939731137</v>
      </c>
      <c r="DH15" s="42">
        <v>37.4124700239811</v>
      </c>
      <c r="DI15" s="42">
        <v>23.010324483775797</v>
      </c>
      <c r="DJ15" s="1">
        <v>794</v>
      </c>
      <c r="DK15" s="1">
        <v>780</v>
      </c>
      <c r="DL15" s="1">
        <v>250454</v>
      </c>
      <c r="DM15" s="1">
        <v>13</v>
      </c>
      <c r="DN15" s="1">
        <v>290</v>
      </c>
      <c r="DO15" s="1">
        <v>29866</v>
      </c>
      <c r="DP15" s="1">
        <v>769</v>
      </c>
      <c r="DQ15" s="1">
        <v>34</v>
      </c>
      <c r="DR15" s="1">
        <v>31</v>
      </c>
      <c r="DS15" s="1">
        <v>212</v>
      </c>
      <c r="DT15" s="1">
        <v>205</v>
      </c>
      <c r="DU15" s="1">
        <v>180</v>
      </c>
      <c r="DV15" s="1">
        <v>66</v>
      </c>
      <c r="DW15" s="1">
        <v>41</v>
      </c>
      <c r="DX15" s="1">
        <v>33</v>
      </c>
      <c r="DY15" s="1">
        <v>32</v>
      </c>
      <c r="DZ15" s="1">
        <v>10</v>
      </c>
      <c r="EA15" s="1">
        <v>5</v>
      </c>
      <c r="EB15" s="1">
        <v>9</v>
      </c>
      <c r="EC15" s="1">
        <v>17</v>
      </c>
      <c r="ED15" s="1">
        <v>10</v>
      </c>
      <c r="EE15" s="1">
        <v>6</v>
      </c>
      <c r="EF15" s="1">
        <v>1</v>
      </c>
      <c r="EG15" s="1">
        <v>3</v>
      </c>
      <c r="EH15" s="1">
        <v>3</v>
      </c>
      <c r="EI15" s="1">
        <v>1</v>
      </c>
      <c r="EP15" s="1">
        <v>1649</v>
      </c>
      <c r="EQ15" s="1">
        <v>833</v>
      </c>
      <c r="ER15" s="1">
        <v>816</v>
      </c>
      <c r="ES15" s="1">
        <v>1366</v>
      </c>
      <c r="ET15" s="1">
        <v>600</v>
      </c>
      <c r="EU15" s="1">
        <v>767</v>
      </c>
      <c r="EV15" s="1">
        <v>1319</v>
      </c>
      <c r="EW15" s="1">
        <v>620</v>
      </c>
      <c r="EX15" s="1">
        <v>699</v>
      </c>
      <c r="EY15" s="1">
        <v>1502</v>
      </c>
      <c r="EZ15" s="1">
        <v>761</v>
      </c>
      <c r="FA15" s="1">
        <v>742</v>
      </c>
      <c r="FB15" s="1">
        <v>1378</v>
      </c>
      <c r="FC15" s="1">
        <v>696</v>
      </c>
      <c r="FD15" s="1">
        <v>682</v>
      </c>
      <c r="FE15" s="3">
        <v>-16.43</v>
      </c>
      <c r="FF15" s="3">
        <v>-17.16</v>
      </c>
      <c r="FG15" s="3">
        <v>-8.91</v>
      </c>
      <c r="FH15" s="1">
        <v>59</v>
      </c>
      <c r="FI15" s="1">
        <v>107</v>
      </c>
      <c r="FJ15" s="1">
        <v>35</v>
      </c>
      <c r="FK15" s="1">
        <v>118</v>
      </c>
      <c r="FL15" s="1">
        <v>113</v>
      </c>
      <c r="FM15" s="1">
        <v>367</v>
      </c>
      <c r="FN15" s="1">
        <v>316</v>
      </c>
      <c r="FO15" s="1">
        <v>273</v>
      </c>
      <c r="FP15" s="1">
        <v>228</v>
      </c>
      <c r="FQ15" s="1">
        <v>139</v>
      </c>
      <c r="FR15" s="1">
        <v>89</v>
      </c>
      <c r="FS15" s="3">
        <v>0.17</v>
      </c>
      <c r="FT15" s="3">
        <v>0.04</v>
      </c>
      <c r="FU15" s="3">
        <v>0.08</v>
      </c>
      <c r="FV15" s="3">
        <v>0.03</v>
      </c>
      <c r="FW15" s="3">
        <v>0.09</v>
      </c>
      <c r="FX15" s="3">
        <v>0.08</v>
      </c>
      <c r="FY15" s="3">
        <v>0.27</v>
      </c>
      <c r="FZ15" s="3">
        <v>0.23</v>
      </c>
      <c r="GA15" s="3">
        <v>0.2</v>
      </c>
      <c r="GB15" s="1">
        <v>1</v>
      </c>
      <c r="GC15" s="1">
        <v>3</v>
      </c>
      <c r="GD15" s="3">
        <v>0.91</v>
      </c>
      <c r="GE15" s="3">
        <v>0.06</v>
      </c>
      <c r="GF15" s="3">
        <v>0.22</v>
      </c>
      <c r="GG15" s="1">
        <v>2</v>
      </c>
      <c r="GH15" s="3">
        <v>0.08</v>
      </c>
      <c r="GI15" s="3">
        <v>0.04</v>
      </c>
      <c r="GJ15" s="3">
        <v>0.04</v>
      </c>
      <c r="GK15" s="1">
        <v>1</v>
      </c>
      <c r="GL15" s="3">
        <v>0.12</v>
      </c>
      <c r="GM15" s="3">
        <v>0.16</v>
      </c>
      <c r="GN15">
        <v>235</v>
      </c>
      <c r="GO15">
        <v>13</v>
      </c>
      <c r="GP15">
        <v>17</v>
      </c>
      <c r="GQ15">
        <v>13</v>
      </c>
      <c r="GR15">
        <v>17</v>
      </c>
      <c r="GS15">
        <v>32</v>
      </c>
      <c r="GT15">
        <v>25</v>
      </c>
      <c r="GU15">
        <v>20</v>
      </c>
      <c r="GV15">
        <v>21</v>
      </c>
      <c r="GW15">
        <v>34</v>
      </c>
      <c r="GX15">
        <v>43</v>
      </c>
      <c r="GY15">
        <v>36</v>
      </c>
      <c r="GZ15">
        <v>116</v>
      </c>
      <c r="HA15">
        <v>81</v>
      </c>
      <c r="HB15">
        <v>2</v>
      </c>
      <c r="HC15">
        <v>1</v>
      </c>
      <c r="HD15">
        <v>14</v>
      </c>
      <c r="HE15">
        <v>4</v>
      </c>
      <c r="HF15">
        <v>2</v>
      </c>
      <c r="HG15">
        <v>15</v>
      </c>
      <c r="HH15">
        <v>94</v>
      </c>
      <c r="HI15">
        <v>22</v>
      </c>
      <c r="HJ15">
        <v>1</v>
      </c>
      <c r="HK15">
        <v>18</v>
      </c>
      <c r="HL15">
        <v>20</v>
      </c>
      <c r="HM15">
        <v>21</v>
      </c>
      <c r="HN15">
        <v>10</v>
      </c>
      <c r="HO15">
        <v>13</v>
      </c>
      <c r="HP15" s="31">
        <f t="shared" si="14"/>
        <v>0.6119791666666666</v>
      </c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.75">
      <c r="A16" s="24">
        <v>218</v>
      </c>
      <c r="B16" s="25" t="s">
        <v>142</v>
      </c>
      <c r="C16" s="26">
        <v>21</v>
      </c>
      <c r="D16" s="25" t="s">
        <v>403</v>
      </c>
      <c r="E16" s="26">
        <v>2</v>
      </c>
      <c r="F16" s="25" t="s">
        <v>404</v>
      </c>
      <c r="G16" s="26">
        <f t="shared" si="0"/>
        <v>1</v>
      </c>
      <c r="H16" s="26">
        <f t="shared" si="1"/>
        <v>0</v>
      </c>
      <c r="I16" s="26">
        <f t="shared" si="2"/>
        <v>0</v>
      </c>
      <c r="J16" s="26">
        <f t="shared" si="3"/>
        <v>0</v>
      </c>
      <c r="K16" t="s">
        <v>612</v>
      </c>
      <c r="L16" s="26">
        <v>0</v>
      </c>
      <c r="M16" s="26">
        <v>0</v>
      </c>
      <c r="N16" s="26">
        <v>1</v>
      </c>
      <c r="O16" s="1" t="s">
        <v>472</v>
      </c>
      <c r="P16" s="26">
        <f t="shared" si="4"/>
        <v>0</v>
      </c>
      <c r="Q16" s="26">
        <f t="shared" si="5"/>
        <v>0</v>
      </c>
      <c r="R16" s="26">
        <f t="shared" si="6"/>
        <v>1</v>
      </c>
      <c r="S16" s="26">
        <f t="shared" si="7"/>
        <v>0</v>
      </c>
      <c r="T16" s="26">
        <f t="shared" si="8"/>
        <v>0</v>
      </c>
      <c r="U16" s="26">
        <f t="shared" si="9"/>
        <v>0</v>
      </c>
      <c r="V16" s="26">
        <f t="shared" si="10"/>
        <v>0</v>
      </c>
      <c r="W16" s="1" t="s">
        <v>480</v>
      </c>
      <c r="X16" s="1">
        <v>0</v>
      </c>
      <c r="Y16" s="55">
        <v>110</v>
      </c>
      <c r="Z16" s="31">
        <f t="shared" si="12"/>
        <v>0.05774278215223097</v>
      </c>
      <c r="AA16">
        <v>31</v>
      </c>
      <c r="AB16">
        <v>48</v>
      </c>
      <c r="AC16">
        <v>27</v>
      </c>
      <c r="AD16">
        <v>4</v>
      </c>
      <c r="AE16" s="2">
        <v>558.839</v>
      </c>
      <c r="AF16" s="3">
        <v>1109.44</v>
      </c>
      <c r="AG16" s="1">
        <v>6200</v>
      </c>
      <c r="AH16" s="1">
        <v>3084</v>
      </c>
      <c r="AI16" s="1">
        <v>3116</v>
      </c>
      <c r="AJ16" s="1">
        <v>410</v>
      </c>
      <c r="AK16" s="33">
        <f t="shared" si="13"/>
        <v>0.1771058315334773</v>
      </c>
      <c r="AL16" s="1">
        <v>267</v>
      </c>
      <c r="AM16" s="1">
        <v>143</v>
      </c>
      <c r="AN16" s="1">
        <v>306</v>
      </c>
      <c r="AO16" s="1">
        <v>104</v>
      </c>
      <c r="AP16" s="1">
        <v>255</v>
      </c>
      <c r="AQ16" s="1">
        <v>155</v>
      </c>
      <c r="AR16" s="1">
        <v>5</v>
      </c>
      <c r="AS16" s="1">
        <v>38</v>
      </c>
      <c r="AT16" s="1">
        <v>294</v>
      </c>
      <c r="AU16" s="1">
        <v>73</v>
      </c>
      <c r="AV16" s="1">
        <v>159</v>
      </c>
      <c r="AW16" s="1">
        <v>575</v>
      </c>
      <c r="AX16" s="1">
        <v>412</v>
      </c>
      <c r="AY16" s="1">
        <v>122</v>
      </c>
      <c r="AZ16" s="1">
        <v>35</v>
      </c>
      <c r="BA16" s="1">
        <v>15</v>
      </c>
      <c r="BB16" s="1">
        <v>1</v>
      </c>
      <c r="BC16" s="1">
        <v>236</v>
      </c>
      <c r="BD16" s="1">
        <v>31</v>
      </c>
      <c r="BE16" s="1">
        <v>97</v>
      </c>
      <c r="BF16" s="1">
        <v>2</v>
      </c>
      <c r="BG16" s="1">
        <v>61</v>
      </c>
      <c r="BH16" s="4">
        <v>3493</v>
      </c>
      <c r="BI16" s="11">
        <v>21.64328657314629</v>
      </c>
      <c r="BJ16" s="13">
        <v>52.79129687947324</v>
      </c>
      <c r="BK16" s="11">
        <v>12.968794732321786</v>
      </c>
      <c r="BL16" s="11">
        <v>4.809619238476954</v>
      </c>
      <c r="BM16" s="11">
        <v>2.7197251646149443</v>
      </c>
      <c r="BN16" s="11">
        <v>5.06727741196679</v>
      </c>
      <c r="BO16" s="4">
        <v>2483</v>
      </c>
      <c r="BP16" s="11">
        <v>29.601288763592425</v>
      </c>
      <c r="BQ16" s="13">
        <v>50.100684655658476</v>
      </c>
      <c r="BR16" s="11">
        <v>9.464357631896899</v>
      </c>
      <c r="BS16" s="11">
        <v>1.852597664115989</v>
      </c>
      <c r="BT16" s="11">
        <v>3.8260169150221506</v>
      </c>
      <c r="BU16" s="11">
        <v>5.155054369714056</v>
      </c>
      <c r="BV16" s="1">
        <v>33</v>
      </c>
      <c r="BW16" s="1">
        <v>141</v>
      </c>
      <c r="BX16" s="1">
        <v>42807</v>
      </c>
      <c r="BY16" s="1">
        <v>10524</v>
      </c>
      <c r="BZ16" s="1">
        <v>6487</v>
      </c>
      <c r="CA16" s="1">
        <v>2</v>
      </c>
      <c r="CC16" s="1">
        <v>1905</v>
      </c>
      <c r="CD16" s="1">
        <v>1024</v>
      </c>
      <c r="CE16" s="1">
        <v>881</v>
      </c>
      <c r="CF16" s="1">
        <v>1619</v>
      </c>
      <c r="CG16" s="1">
        <v>286</v>
      </c>
      <c r="CH16" s="1">
        <v>878</v>
      </c>
      <c r="CI16" s="1">
        <v>1027</v>
      </c>
      <c r="CJ16" s="38">
        <v>2627</v>
      </c>
      <c r="CK16" s="38">
        <v>171</v>
      </c>
      <c r="CL16" s="38">
        <v>195</v>
      </c>
      <c r="CM16" s="38">
        <v>1182</v>
      </c>
      <c r="CN16" s="38">
        <v>1079</v>
      </c>
      <c r="CO16" s="39">
        <f t="shared" si="11"/>
        <v>0.06509326227636086</v>
      </c>
      <c r="CP16" s="35">
        <v>6081</v>
      </c>
      <c r="CQ16" s="38">
        <v>2452</v>
      </c>
      <c r="CR16" s="35">
        <v>246</v>
      </c>
      <c r="CS16" s="35">
        <v>1462</v>
      </c>
      <c r="CT16" s="35">
        <v>38</v>
      </c>
      <c r="CU16" s="35">
        <v>1578</v>
      </c>
      <c r="CV16" s="35">
        <v>305</v>
      </c>
      <c r="CW16" s="36">
        <v>239</v>
      </c>
      <c r="CX16" s="36">
        <v>76</v>
      </c>
      <c r="CY16" s="36">
        <v>79</v>
      </c>
      <c r="CZ16" s="36">
        <v>63</v>
      </c>
      <c r="DA16" s="36">
        <v>21</v>
      </c>
      <c r="DB16" s="38">
        <v>3171</v>
      </c>
      <c r="DC16" s="35">
        <v>955</v>
      </c>
      <c r="DD16" s="35">
        <v>756</v>
      </c>
      <c r="DE16" s="35">
        <v>211</v>
      </c>
      <c r="DF16" s="35">
        <v>1249</v>
      </c>
      <c r="DG16" s="35">
        <v>551.0793752417817</v>
      </c>
      <c r="DH16" s="42">
        <v>13.267782426778236</v>
      </c>
      <c r="DI16" s="42">
        <v>1.2070803197563889</v>
      </c>
      <c r="DJ16" s="1">
        <v>701</v>
      </c>
      <c r="DK16" s="1">
        <v>658</v>
      </c>
      <c r="DL16" s="1">
        <v>112533</v>
      </c>
      <c r="DM16" s="1">
        <v>25</v>
      </c>
      <c r="DN16" s="1">
        <v>171</v>
      </c>
      <c r="DO16" s="1">
        <v>11257</v>
      </c>
      <c r="DP16" s="1">
        <v>3228</v>
      </c>
      <c r="DQ16" s="1">
        <v>48</v>
      </c>
      <c r="DR16" s="1">
        <v>176</v>
      </c>
      <c r="DS16" s="1">
        <v>969</v>
      </c>
      <c r="DT16" s="1">
        <v>1148</v>
      </c>
      <c r="DU16" s="1">
        <v>609</v>
      </c>
      <c r="DV16" s="1">
        <v>168</v>
      </c>
      <c r="DW16" s="1">
        <v>110</v>
      </c>
      <c r="DX16" s="1">
        <v>75</v>
      </c>
      <c r="DY16" s="1">
        <v>125</v>
      </c>
      <c r="DZ16" s="1">
        <v>14</v>
      </c>
      <c r="EA16" s="1">
        <v>14</v>
      </c>
      <c r="EB16" s="1">
        <v>22</v>
      </c>
      <c r="EC16" s="1">
        <v>63</v>
      </c>
      <c r="ED16" s="1">
        <v>21</v>
      </c>
      <c r="EE16" s="1">
        <v>15</v>
      </c>
      <c r="EF16" s="1">
        <v>5</v>
      </c>
      <c r="EG16" s="1">
        <v>16</v>
      </c>
      <c r="EH16" s="1">
        <v>9</v>
      </c>
      <c r="EI16" s="1">
        <v>8</v>
      </c>
      <c r="EJ16" s="1">
        <v>2</v>
      </c>
      <c r="EK16" s="1">
        <v>2</v>
      </c>
      <c r="EL16" s="1">
        <v>1</v>
      </c>
      <c r="EN16" s="1">
        <v>1</v>
      </c>
      <c r="EO16" s="1">
        <v>7</v>
      </c>
      <c r="EP16" s="1">
        <v>8049</v>
      </c>
      <c r="EQ16" s="1">
        <v>3952</v>
      </c>
      <c r="ER16" s="1">
        <v>4097</v>
      </c>
      <c r="ES16" s="1">
        <v>7103</v>
      </c>
      <c r="ET16" s="1">
        <v>3664</v>
      </c>
      <c r="EU16" s="1">
        <v>3439</v>
      </c>
      <c r="EV16" s="1">
        <v>6121</v>
      </c>
      <c r="EW16" s="1">
        <v>2981</v>
      </c>
      <c r="EX16" s="1">
        <v>3140</v>
      </c>
      <c r="EY16" s="1">
        <v>6336</v>
      </c>
      <c r="EZ16" s="1">
        <v>3075</v>
      </c>
      <c r="FA16" s="1">
        <v>3261</v>
      </c>
      <c r="FB16" s="1">
        <v>6200</v>
      </c>
      <c r="FC16" s="1">
        <v>3084</v>
      </c>
      <c r="FD16" s="1">
        <v>3116</v>
      </c>
      <c r="FE16" s="3">
        <v>-22.97</v>
      </c>
      <c r="FF16" s="3">
        <v>-11.75</v>
      </c>
      <c r="FG16" s="3">
        <v>-21.28</v>
      </c>
      <c r="FH16" s="1">
        <v>425</v>
      </c>
      <c r="FI16" s="1">
        <v>507</v>
      </c>
      <c r="FJ16" s="1">
        <v>162</v>
      </c>
      <c r="FK16" s="1">
        <v>505</v>
      </c>
      <c r="FL16" s="1">
        <v>475</v>
      </c>
      <c r="FM16" s="1">
        <v>1929</v>
      </c>
      <c r="FN16" s="1">
        <v>1102</v>
      </c>
      <c r="FO16" s="1">
        <v>1079</v>
      </c>
      <c r="FP16" s="1">
        <v>1274</v>
      </c>
      <c r="FQ16" s="1">
        <v>704</v>
      </c>
      <c r="FR16" s="1">
        <v>570</v>
      </c>
      <c r="FS16" s="3">
        <v>0.21</v>
      </c>
      <c r="FT16" s="3">
        <v>0.07</v>
      </c>
      <c r="FU16" s="3">
        <v>0.08</v>
      </c>
      <c r="FV16" s="3">
        <v>0.03</v>
      </c>
      <c r="FW16" s="3">
        <v>0.08</v>
      </c>
      <c r="FX16" s="3">
        <v>0.08</v>
      </c>
      <c r="FY16" s="3">
        <v>0.31</v>
      </c>
      <c r="FZ16" s="3">
        <v>0.18</v>
      </c>
      <c r="GA16" s="3">
        <v>0.17</v>
      </c>
      <c r="GB16" s="1">
        <v>1</v>
      </c>
      <c r="GC16" s="1">
        <v>3</v>
      </c>
      <c r="GD16" s="3">
        <v>0.72</v>
      </c>
      <c r="GE16" s="3">
        <v>0.17</v>
      </c>
      <c r="GF16" s="3">
        <v>0.03</v>
      </c>
      <c r="GG16" s="1">
        <v>4</v>
      </c>
      <c r="GH16" s="3">
        <v>0.07</v>
      </c>
      <c r="GI16" s="3">
        <v>0.04</v>
      </c>
      <c r="GJ16" s="3">
        <v>0.03</v>
      </c>
      <c r="GK16" s="1">
        <v>4</v>
      </c>
      <c r="GL16" s="3">
        <v>0.14</v>
      </c>
      <c r="GM16" s="3">
        <v>0.17</v>
      </c>
      <c r="GN16">
        <v>110</v>
      </c>
      <c r="GO16">
        <v>4</v>
      </c>
      <c r="GP16">
        <v>7</v>
      </c>
      <c r="GQ16">
        <v>6</v>
      </c>
      <c r="GR16">
        <v>18</v>
      </c>
      <c r="GS16">
        <v>18</v>
      </c>
      <c r="GT16">
        <v>17</v>
      </c>
      <c r="GU16">
        <v>10</v>
      </c>
      <c r="GV16">
        <v>9</v>
      </c>
      <c r="GW16">
        <v>13</v>
      </c>
      <c r="GX16">
        <v>8</v>
      </c>
      <c r="GY16">
        <v>31</v>
      </c>
      <c r="GZ16">
        <v>48</v>
      </c>
      <c r="HA16">
        <v>27</v>
      </c>
      <c r="HB16">
        <v>4</v>
      </c>
      <c r="HC16"/>
      <c r="HD16">
        <v>23</v>
      </c>
      <c r="HE16"/>
      <c r="HF16">
        <v>1</v>
      </c>
      <c r="HG16">
        <v>7</v>
      </c>
      <c r="HH16">
        <v>40</v>
      </c>
      <c r="HI16">
        <v>8</v>
      </c>
      <c r="HJ16"/>
      <c r="HK16">
        <v>6</v>
      </c>
      <c r="HL16">
        <v>2</v>
      </c>
      <c r="HM16">
        <v>18</v>
      </c>
      <c r="HN16">
        <v>3</v>
      </c>
      <c r="HO16">
        <v>2</v>
      </c>
      <c r="HP16" s="31">
        <f t="shared" si="14"/>
        <v>0.05774278215223097</v>
      </c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.75">
      <c r="A17" s="24">
        <v>231</v>
      </c>
      <c r="B17" s="25" t="s">
        <v>409</v>
      </c>
      <c r="C17" s="26">
        <v>23</v>
      </c>
      <c r="D17" s="25" t="s">
        <v>410</v>
      </c>
      <c r="E17" s="26">
        <v>2</v>
      </c>
      <c r="F17" s="25" t="s">
        <v>404</v>
      </c>
      <c r="G17" s="26">
        <f t="shared" si="0"/>
        <v>1</v>
      </c>
      <c r="H17" s="26">
        <f t="shared" si="1"/>
        <v>0</v>
      </c>
      <c r="I17" s="26">
        <f t="shared" si="2"/>
        <v>0</v>
      </c>
      <c r="J17" s="26">
        <f t="shared" si="3"/>
        <v>0</v>
      </c>
      <c r="K17" t="s">
        <v>612</v>
      </c>
      <c r="L17" s="26">
        <v>0</v>
      </c>
      <c r="M17" s="26">
        <v>0</v>
      </c>
      <c r="N17" s="26">
        <v>1</v>
      </c>
      <c r="O17" s="1" t="s">
        <v>143</v>
      </c>
      <c r="P17" s="26">
        <f t="shared" si="4"/>
        <v>0</v>
      </c>
      <c r="Q17" s="26">
        <f t="shared" si="5"/>
        <v>0</v>
      </c>
      <c r="R17" s="26">
        <f t="shared" si="6"/>
        <v>0</v>
      </c>
      <c r="S17" s="26">
        <f t="shared" si="7"/>
        <v>0</v>
      </c>
      <c r="T17" s="26">
        <f t="shared" si="8"/>
        <v>1</v>
      </c>
      <c r="U17" s="26">
        <f t="shared" si="9"/>
        <v>0</v>
      </c>
      <c r="V17" s="26">
        <f t="shared" si="10"/>
        <v>0</v>
      </c>
      <c r="W17" s="1" t="s">
        <v>144</v>
      </c>
      <c r="X17" s="1">
        <v>0</v>
      </c>
      <c r="Y17" s="55">
        <v>120</v>
      </c>
      <c r="Z17" s="31">
        <f t="shared" si="12"/>
        <v>0.041768186564566656</v>
      </c>
      <c r="AA17">
        <v>23</v>
      </c>
      <c r="AB17">
        <v>57</v>
      </c>
      <c r="AC17">
        <v>36</v>
      </c>
      <c r="AD17">
        <v>4</v>
      </c>
      <c r="AE17" s="2">
        <v>512.45</v>
      </c>
      <c r="AF17" s="3">
        <v>1566.98</v>
      </c>
      <c r="AG17" s="1">
        <v>8030</v>
      </c>
      <c r="AH17" s="1">
        <v>3937</v>
      </c>
      <c r="AI17" s="1">
        <v>4094</v>
      </c>
      <c r="AJ17" s="1">
        <v>244</v>
      </c>
      <c r="AK17" s="33">
        <f t="shared" si="13"/>
        <v>0.07828039781841514</v>
      </c>
      <c r="AL17" s="1">
        <v>112</v>
      </c>
      <c r="AM17" s="1">
        <v>132</v>
      </c>
      <c r="AN17" s="1">
        <v>224</v>
      </c>
      <c r="AO17" s="1">
        <v>20</v>
      </c>
      <c r="AP17" s="1">
        <v>68</v>
      </c>
      <c r="AQ17" s="1">
        <v>176</v>
      </c>
      <c r="AS17" s="1">
        <v>14</v>
      </c>
      <c r="AT17" s="1">
        <v>136</v>
      </c>
      <c r="AU17" s="1">
        <v>94</v>
      </c>
      <c r="AV17" s="1">
        <v>90</v>
      </c>
      <c r="AW17" s="1">
        <v>452</v>
      </c>
      <c r="AX17" s="1">
        <v>290</v>
      </c>
      <c r="AY17" s="1">
        <v>194</v>
      </c>
      <c r="AZ17" s="1">
        <v>118</v>
      </c>
      <c r="BA17" s="1">
        <v>15</v>
      </c>
      <c r="BB17" s="1">
        <v>0</v>
      </c>
      <c r="BC17" s="1">
        <v>40</v>
      </c>
      <c r="BD17" s="1">
        <v>56</v>
      </c>
      <c r="BE17" s="1">
        <v>125</v>
      </c>
      <c r="BF17" s="1">
        <v>3</v>
      </c>
      <c r="BG17" s="1">
        <v>24</v>
      </c>
      <c r="BH17" s="4">
        <v>6131</v>
      </c>
      <c r="BI17" s="11">
        <v>28.249877670853042</v>
      </c>
      <c r="BJ17" s="13">
        <v>51.068341216767244</v>
      </c>
      <c r="BK17" s="11">
        <v>8.742456369270919</v>
      </c>
      <c r="BL17" s="11">
        <v>7.4213015821236334</v>
      </c>
      <c r="BM17" s="11">
        <v>1.2722231283640517</v>
      </c>
      <c r="BN17" s="11">
        <v>3.245800032621106</v>
      </c>
      <c r="BO17" s="4">
        <v>5140</v>
      </c>
      <c r="BP17" s="11">
        <v>43.929961089494164</v>
      </c>
      <c r="BQ17" s="13">
        <v>41.82879377431907</v>
      </c>
      <c r="BR17" s="11">
        <v>6.167315175097277</v>
      </c>
      <c r="BS17" s="11">
        <v>1.9844357976653695</v>
      </c>
      <c r="BT17" s="11">
        <v>1.1867704280155642</v>
      </c>
      <c r="BU17" s="11">
        <v>4.902723735408561</v>
      </c>
      <c r="BV17" s="1">
        <v>50</v>
      </c>
      <c r="BW17" s="1">
        <v>867</v>
      </c>
      <c r="BX17" s="1">
        <v>266779</v>
      </c>
      <c r="BY17" s="1">
        <v>74449</v>
      </c>
      <c r="BZ17" s="1">
        <v>57257</v>
      </c>
      <c r="CA17" s="1">
        <v>6</v>
      </c>
      <c r="CB17" s="1">
        <v>262</v>
      </c>
      <c r="CC17" s="1">
        <v>2873</v>
      </c>
      <c r="CD17" s="1">
        <v>1580</v>
      </c>
      <c r="CE17" s="1">
        <v>1293</v>
      </c>
      <c r="CF17" s="1">
        <v>2814</v>
      </c>
      <c r="CG17" s="1">
        <v>59</v>
      </c>
      <c r="CH17" s="1">
        <v>742</v>
      </c>
      <c r="CI17" s="1">
        <v>2131</v>
      </c>
      <c r="CJ17" s="38">
        <v>4036</v>
      </c>
      <c r="CK17" s="38">
        <v>332</v>
      </c>
      <c r="CL17" s="38">
        <v>487</v>
      </c>
      <c r="CM17" s="38">
        <v>2259</v>
      </c>
      <c r="CN17" s="38">
        <v>958</v>
      </c>
      <c r="CO17" s="39">
        <f t="shared" si="11"/>
        <v>0.08225966303270565</v>
      </c>
      <c r="CP17" s="35">
        <v>8036</v>
      </c>
      <c r="CQ17" s="38">
        <v>3628</v>
      </c>
      <c r="CR17" s="35">
        <v>138</v>
      </c>
      <c r="CS17" s="35">
        <v>932</v>
      </c>
      <c r="CT17" s="35">
        <v>42</v>
      </c>
      <c r="CU17" s="35">
        <v>3214</v>
      </c>
      <c r="CV17" s="35">
        <v>82</v>
      </c>
      <c r="CW17" s="36">
        <v>252</v>
      </c>
      <c r="CX17" s="36">
        <v>47</v>
      </c>
      <c r="CY17" s="36">
        <v>100</v>
      </c>
      <c r="CZ17" s="36">
        <v>96</v>
      </c>
      <c r="DA17" s="36">
        <v>9</v>
      </c>
      <c r="DB17" s="38">
        <v>2497</v>
      </c>
      <c r="DC17" s="35">
        <v>420</v>
      </c>
      <c r="DD17" s="35">
        <v>1162</v>
      </c>
      <c r="DE17" s="35">
        <v>357</v>
      </c>
      <c r="DF17" s="35">
        <v>558</v>
      </c>
      <c r="DG17" s="35">
        <v>552.2039505692335</v>
      </c>
      <c r="DH17" s="42">
        <v>9.90873015873017</v>
      </c>
      <c r="DI17" s="42">
        <v>0.6186818632309218</v>
      </c>
      <c r="DJ17" s="1">
        <v>737</v>
      </c>
      <c r="DK17" s="1">
        <v>700</v>
      </c>
      <c r="DL17" s="1">
        <v>96057</v>
      </c>
      <c r="DM17" s="1">
        <v>18</v>
      </c>
      <c r="DN17" s="1">
        <v>170</v>
      </c>
      <c r="DO17" s="1">
        <v>12896</v>
      </c>
      <c r="DP17" s="1">
        <v>3659</v>
      </c>
      <c r="DQ17" s="1">
        <v>13</v>
      </c>
      <c r="DR17" s="1">
        <v>74</v>
      </c>
      <c r="DS17" s="1">
        <v>372</v>
      </c>
      <c r="DT17" s="1">
        <v>766</v>
      </c>
      <c r="DU17" s="1">
        <v>1327</v>
      </c>
      <c r="DV17" s="1">
        <v>679</v>
      </c>
      <c r="DW17" s="1">
        <v>428</v>
      </c>
      <c r="DX17" s="1">
        <v>56</v>
      </c>
      <c r="DY17" s="1">
        <v>85</v>
      </c>
      <c r="DZ17" s="1">
        <v>1</v>
      </c>
      <c r="EA17" s="1">
        <v>9</v>
      </c>
      <c r="EB17" s="1">
        <v>16</v>
      </c>
      <c r="EC17" s="1">
        <v>50</v>
      </c>
      <c r="ED17" s="1">
        <v>5</v>
      </c>
      <c r="EE17" s="1">
        <v>6</v>
      </c>
      <c r="EF17" s="1">
        <v>9</v>
      </c>
      <c r="EG17" s="1">
        <v>5</v>
      </c>
      <c r="EH17" s="1">
        <v>8</v>
      </c>
      <c r="EI17" s="1">
        <v>8</v>
      </c>
      <c r="EJ17" s="1">
        <v>5</v>
      </c>
      <c r="EK17" s="1">
        <v>7</v>
      </c>
      <c r="EL17" s="1">
        <v>1</v>
      </c>
      <c r="EN17" s="1">
        <v>11</v>
      </c>
      <c r="EP17" s="1">
        <v>3383</v>
      </c>
      <c r="EQ17" s="1">
        <v>1640</v>
      </c>
      <c r="ER17" s="1">
        <v>1744</v>
      </c>
      <c r="ES17" s="1">
        <v>5430</v>
      </c>
      <c r="ET17" s="1">
        <v>2679</v>
      </c>
      <c r="EU17" s="1">
        <v>2751</v>
      </c>
      <c r="EV17" s="1">
        <v>7684</v>
      </c>
      <c r="EW17" s="1">
        <v>3792</v>
      </c>
      <c r="EX17" s="1">
        <v>3892</v>
      </c>
      <c r="EY17" s="1">
        <v>8492</v>
      </c>
      <c r="EZ17" s="1">
        <v>4211</v>
      </c>
      <c r="FA17" s="1">
        <v>4281</v>
      </c>
      <c r="FB17" s="1">
        <v>8030</v>
      </c>
      <c r="FC17" s="1">
        <v>3937</v>
      </c>
      <c r="FD17" s="1">
        <v>4094</v>
      </c>
      <c r="FE17" s="3">
        <v>137.36</v>
      </c>
      <c r="FF17" s="3">
        <v>60.51</v>
      </c>
      <c r="FG17" s="3">
        <v>151.02</v>
      </c>
      <c r="FH17" s="1">
        <v>384</v>
      </c>
      <c r="FI17" s="1">
        <v>641</v>
      </c>
      <c r="FJ17" s="1">
        <v>249</v>
      </c>
      <c r="FK17" s="1">
        <v>521</v>
      </c>
      <c r="FL17" s="1">
        <v>308</v>
      </c>
      <c r="FM17" s="1">
        <v>2320</v>
      </c>
      <c r="FN17" s="1">
        <v>2473</v>
      </c>
      <c r="FO17" s="1">
        <v>1077</v>
      </c>
      <c r="FP17" s="1">
        <v>358</v>
      </c>
      <c r="FQ17" s="1">
        <v>212</v>
      </c>
      <c r="FR17" s="1">
        <v>146</v>
      </c>
      <c r="FS17" s="3">
        <v>0.04</v>
      </c>
      <c r="FT17" s="3">
        <v>0.05</v>
      </c>
      <c r="FU17" s="3">
        <v>0.08</v>
      </c>
      <c r="FV17" s="3">
        <v>0.03</v>
      </c>
      <c r="FW17" s="3">
        <v>0.06</v>
      </c>
      <c r="FX17" s="3">
        <v>0.04</v>
      </c>
      <c r="FY17" s="3">
        <v>0.29</v>
      </c>
      <c r="FZ17" s="3">
        <v>0.31</v>
      </c>
      <c r="GA17" s="3">
        <v>0.13</v>
      </c>
      <c r="GB17" s="1">
        <v>1</v>
      </c>
      <c r="GC17" s="1">
        <v>1</v>
      </c>
      <c r="GD17" s="3">
        <v>0.64</v>
      </c>
      <c r="GE17" s="3">
        <v>0.28</v>
      </c>
      <c r="GF17" s="3">
        <v>0.03</v>
      </c>
      <c r="GG17" s="1">
        <v>4</v>
      </c>
      <c r="GH17" s="3">
        <v>0.03</v>
      </c>
      <c r="GI17" s="3">
        <v>0.01</v>
      </c>
      <c r="GJ17" s="3">
        <v>0.02</v>
      </c>
      <c r="GK17" s="1">
        <v>5</v>
      </c>
      <c r="GL17" s="3">
        <v>0.09</v>
      </c>
      <c r="GM17" s="3">
        <v>0.27</v>
      </c>
      <c r="GN17">
        <v>120</v>
      </c>
      <c r="GO17">
        <v>19</v>
      </c>
      <c r="GP17">
        <v>8</v>
      </c>
      <c r="GQ17">
        <v>13</v>
      </c>
      <c r="GR17">
        <v>8</v>
      </c>
      <c r="GS17">
        <v>8</v>
      </c>
      <c r="GT17">
        <v>7</v>
      </c>
      <c r="GU17">
        <v>14</v>
      </c>
      <c r="GV17">
        <v>11</v>
      </c>
      <c r="GW17">
        <v>19</v>
      </c>
      <c r="GX17">
        <v>13</v>
      </c>
      <c r="GY17">
        <v>23</v>
      </c>
      <c r="GZ17">
        <v>57</v>
      </c>
      <c r="HA17">
        <v>36</v>
      </c>
      <c r="HB17">
        <v>4</v>
      </c>
      <c r="HC17"/>
      <c r="HD17">
        <v>13</v>
      </c>
      <c r="HE17"/>
      <c r="HF17">
        <v>1</v>
      </c>
      <c r="HG17">
        <v>9</v>
      </c>
      <c r="HH17">
        <v>46</v>
      </c>
      <c r="HI17">
        <v>11</v>
      </c>
      <c r="HJ17"/>
      <c r="HK17">
        <v>5</v>
      </c>
      <c r="HL17">
        <v>8</v>
      </c>
      <c r="HM17">
        <v>19</v>
      </c>
      <c r="HN17">
        <v>3</v>
      </c>
      <c r="HO17">
        <v>5</v>
      </c>
      <c r="HP17" s="31">
        <f t="shared" si="14"/>
        <v>0.041768186564566656</v>
      </c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2.75">
      <c r="A18" s="24">
        <v>232</v>
      </c>
      <c r="B18" s="25" t="s">
        <v>411</v>
      </c>
      <c r="C18" s="26">
        <v>23</v>
      </c>
      <c r="D18" s="25" t="s">
        <v>410</v>
      </c>
      <c r="E18" s="26">
        <v>2</v>
      </c>
      <c r="F18" s="25" t="s">
        <v>404</v>
      </c>
      <c r="G18" s="26">
        <f t="shared" si="0"/>
        <v>1</v>
      </c>
      <c r="H18" s="26">
        <f t="shared" si="1"/>
        <v>0</v>
      </c>
      <c r="I18" s="26">
        <f t="shared" si="2"/>
        <v>0</v>
      </c>
      <c r="J18" s="26">
        <f t="shared" si="3"/>
        <v>0</v>
      </c>
      <c r="K18" t="s">
        <v>612</v>
      </c>
      <c r="L18" s="26">
        <v>0</v>
      </c>
      <c r="M18" s="26">
        <v>0</v>
      </c>
      <c r="N18" s="26">
        <v>1</v>
      </c>
      <c r="O18" s="1" t="s">
        <v>143</v>
      </c>
      <c r="P18" s="26">
        <f t="shared" si="4"/>
        <v>0</v>
      </c>
      <c r="Q18" s="26">
        <f t="shared" si="5"/>
        <v>0</v>
      </c>
      <c r="R18" s="26">
        <f t="shared" si="6"/>
        <v>0</v>
      </c>
      <c r="S18" s="26">
        <f t="shared" si="7"/>
        <v>0</v>
      </c>
      <c r="T18" s="26">
        <f t="shared" si="8"/>
        <v>1</v>
      </c>
      <c r="U18" s="26">
        <f t="shared" si="9"/>
        <v>0</v>
      </c>
      <c r="V18" s="26">
        <f t="shared" si="10"/>
        <v>0</v>
      </c>
      <c r="W18" s="1" t="s">
        <v>144</v>
      </c>
      <c r="X18" s="1">
        <v>0</v>
      </c>
      <c r="Y18" s="55">
        <v>85</v>
      </c>
      <c r="Z18" s="31">
        <f t="shared" si="12"/>
        <v>0.03518211920529801</v>
      </c>
      <c r="AA18">
        <v>19</v>
      </c>
      <c r="AB18">
        <v>42</v>
      </c>
      <c r="AC18">
        <v>24</v>
      </c>
      <c r="AD18"/>
      <c r="AE18" s="2">
        <v>466.51</v>
      </c>
      <c r="AF18" s="3">
        <v>1549.59</v>
      </c>
      <c r="AG18" s="1">
        <v>7229</v>
      </c>
      <c r="AH18" s="1">
        <v>3506</v>
      </c>
      <c r="AI18" s="1">
        <v>3723</v>
      </c>
      <c r="AJ18" s="1">
        <v>259</v>
      </c>
      <c r="AK18" s="33">
        <f t="shared" si="13"/>
        <v>0.09682242990654205</v>
      </c>
      <c r="AL18" s="1">
        <v>128</v>
      </c>
      <c r="AM18" s="1">
        <v>131</v>
      </c>
      <c r="AN18" s="1">
        <v>214</v>
      </c>
      <c r="AO18" s="1">
        <v>45</v>
      </c>
      <c r="AP18" s="1">
        <v>140</v>
      </c>
      <c r="AQ18" s="1">
        <v>119</v>
      </c>
      <c r="AR18" s="1">
        <v>6</v>
      </c>
      <c r="AS18" s="1">
        <v>11</v>
      </c>
      <c r="AT18" s="1">
        <v>187</v>
      </c>
      <c r="AU18" s="1">
        <v>55</v>
      </c>
      <c r="AV18" s="1">
        <v>102</v>
      </c>
      <c r="AW18" s="1">
        <v>461</v>
      </c>
      <c r="AX18" s="1">
        <v>263</v>
      </c>
      <c r="AY18" s="1">
        <v>153</v>
      </c>
      <c r="AZ18" s="1">
        <v>72</v>
      </c>
      <c r="BA18" s="1">
        <v>17</v>
      </c>
      <c r="BB18" s="1">
        <v>0</v>
      </c>
      <c r="BC18" s="1">
        <v>23</v>
      </c>
      <c r="BD18" s="1">
        <v>85</v>
      </c>
      <c r="BE18" s="1">
        <v>165</v>
      </c>
      <c r="BF18" s="1">
        <v>3</v>
      </c>
      <c r="BG18" s="1">
        <v>21</v>
      </c>
      <c r="BH18" s="4">
        <v>4480</v>
      </c>
      <c r="BI18" s="11">
        <v>26.361607142857142</v>
      </c>
      <c r="BJ18" s="13">
        <v>55.40178571428571</v>
      </c>
      <c r="BK18" s="11">
        <v>7.767857142857143</v>
      </c>
      <c r="BL18" s="11">
        <v>5</v>
      </c>
      <c r="BM18" s="11">
        <v>1.4955357142857144</v>
      </c>
      <c r="BN18" s="11">
        <v>3.9732142857142856</v>
      </c>
      <c r="BO18" s="4">
        <v>3656</v>
      </c>
      <c r="BP18" s="11">
        <v>38.92231947483589</v>
      </c>
      <c r="BQ18" s="13">
        <v>47.23741794310722</v>
      </c>
      <c r="BR18" s="11">
        <v>5.388402625820569</v>
      </c>
      <c r="BS18" s="11">
        <v>1.6684901531728666</v>
      </c>
      <c r="BT18" s="11">
        <v>1.4223194748358863</v>
      </c>
      <c r="BU18" s="11">
        <v>5.361050328227571</v>
      </c>
      <c r="BV18" s="1">
        <v>25</v>
      </c>
      <c r="BW18" s="1">
        <v>147</v>
      </c>
      <c r="BX18" s="1">
        <v>31835</v>
      </c>
      <c r="BY18" s="1">
        <v>11340</v>
      </c>
      <c r="BZ18" s="1">
        <v>7194</v>
      </c>
      <c r="CA18" s="1">
        <v>5</v>
      </c>
      <c r="CB18" s="1">
        <v>439</v>
      </c>
      <c r="CC18" s="1">
        <v>2416</v>
      </c>
      <c r="CD18" s="1">
        <v>1354</v>
      </c>
      <c r="CE18" s="1">
        <v>1062</v>
      </c>
      <c r="CF18" s="1">
        <v>2297</v>
      </c>
      <c r="CG18" s="1">
        <v>119</v>
      </c>
      <c r="CH18" s="1">
        <v>919</v>
      </c>
      <c r="CI18" s="1">
        <v>1497</v>
      </c>
      <c r="CJ18" s="38">
        <v>2136</v>
      </c>
      <c r="CK18" s="38">
        <v>106</v>
      </c>
      <c r="CL18" s="38">
        <v>204</v>
      </c>
      <c r="CM18" s="38">
        <v>1081</v>
      </c>
      <c r="CN18" s="38">
        <v>745</v>
      </c>
      <c r="CO18" s="39">
        <f t="shared" si="11"/>
        <v>0.04962546816479401</v>
      </c>
      <c r="CP18" s="35">
        <v>4795</v>
      </c>
      <c r="CQ18" s="38">
        <v>1935</v>
      </c>
      <c r="CR18" s="35">
        <v>116</v>
      </c>
      <c r="CS18" s="35">
        <v>738</v>
      </c>
      <c r="CT18" s="35">
        <v>12</v>
      </c>
      <c r="CU18" s="35">
        <v>1895</v>
      </c>
      <c r="CV18" s="35">
        <v>99</v>
      </c>
      <c r="CW18" s="36">
        <v>142</v>
      </c>
      <c r="CX18" s="36">
        <v>43</v>
      </c>
      <c r="CY18" s="36">
        <v>54</v>
      </c>
      <c r="CZ18" s="36">
        <v>41</v>
      </c>
      <c r="DA18" s="36">
        <v>4</v>
      </c>
      <c r="DB18" s="38">
        <v>1997</v>
      </c>
      <c r="DC18" s="35">
        <v>1247</v>
      </c>
      <c r="DD18" s="35">
        <v>576</v>
      </c>
      <c r="DE18" s="35">
        <v>129</v>
      </c>
      <c r="DF18" s="35">
        <v>45</v>
      </c>
      <c r="DG18" s="35">
        <v>433.67733624391553</v>
      </c>
      <c r="DH18" s="42">
        <v>14.06338028169014</v>
      </c>
      <c r="DI18" s="42">
        <v>0.9349250936329591</v>
      </c>
      <c r="DJ18" s="1">
        <v>564</v>
      </c>
      <c r="DK18" s="1">
        <v>538</v>
      </c>
      <c r="DL18" s="1">
        <v>118765</v>
      </c>
      <c r="DM18" s="1">
        <v>6</v>
      </c>
      <c r="DN18" s="1">
        <v>35</v>
      </c>
      <c r="DO18" s="1">
        <v>2082</v>
      </c>
      <c r="DP18" s="1">
        <v>2879</v>
      </c>
      <c r="DQ18" s="1">
        <v>3</v>
      </c>
      <c r="DR18" s="1">
        <v>84</v>
      </c>
      <c r="DS18" s="1">
        <v>509</v>
      </c>
      <c r="DT18" s="1">
        <v>788</v>
      </c>
      <c r="DU18" s="1">
        <v>938</v>
      </c>
      <c r="DV18" s="1">
        <v>367</v>
      </c>
      <c r="DW18" s="1">
        <v>190</v>
      </c>
      <c r="DX18" s="1">
        <v>55</v>
      </c>
      <c r="DY18" s="1">
        <v>117</v>
      </c>
      <c r="DZ18" s="1">
        <v>6</v>
      </c>
      <c r="EA18" s="1">
        <v>11</v>
      </c>
      <c r="EB18" s="1">
        <v>32</v>
      </c>
      <c r="EC18" s="1">
        <v>62</v>
      </c>
      <c r="ED18" s="1">
        <v>6</v>
      </c>
      <c r="EE18" s="1">
        <v>23</v>
      </c>
      <c r="EF18" s="1">
        <v>6</v>
      </c>
      <c r="EG18" s="1">
        <v>8</v>
      </c>
      <c r="EI18" s="1">
        <v>6</v>
      </c>
      <c r="EJ18" s="1">
        <v>3</v>
      </c>
      <c r="EK18" s="1">
        <v>1</v>
      </c>
      <c r="EM18" s="1">
        <v>6</v>
      </c>
      <c r="EN18" s="1">
        <v>2</v>
      </c>
      <c r="EP18" s="1">
        <v>2381</v>
      </c>
      <c r="EQ18" s="1">
        <v>1147</v>
      </c>
      <c r="ER18" s="1">
        <v>1235</v>
      </c>
      <c r="ES18" s="1">
        <v>4372</v>
      </c>
      <c r="ET18" s="1">
        <v>2097</v>
      </c>
      <c r="EU18" s="1">
        <v>2275</v>
      </c>
      <c r="EV18" s="1">
        <v>4730</v>
      </c>
      <c r="EW18" s="1">
        <v>2280</v>
      </c>
      <c r="EX18" s="1">
        <v>2451</v>
      </c>
      <c r="EY18" s="1">
        <v>5134</v>
      </c>
      <c r="EZ18" s="1">
        <v>2507</v>
      </c>
      <c r="FA18" s="1">
        <v>2627</v>
      </c>
      <c r="FB18" s="1">
        <v>7229</v>
      </c>
      <c r="FC18" s="1">
        <v>3506</v>
      </c>
      <c r="FD18" s="1">
        <v>3723</v>
      </c>
      <c r="FE18" s="3">
        <v>203.61</v>
      </c>
      <c r="FF18" s="3">
        <v>83.62</v>
      </c>
      <c r="FG18" s="3">
        <v>115.62</v>
      </c>
      <c r="FH18" s="1">
        <v>585</v>
      </c>
      <c r="FI18" s="1">
        <v>911</v>
      </c>
      <c r="FJ18" s="1">
        <v>226</v>
      </c>
      <c r="FK18" s="1">
        <v>434</v>
      </c>
      <c r="FL18" s="1">
        <v>379</v>
      </c>
      <c r="FM18" s="1">
        <v>2377</v>
      </c>
      <c r="FN18" s="1">
        <v>1487</v>
      </c>
      <c r="FO18" s="1">
        <v>953</v>
      </c>
      <c r="FP18" s="1">
        <v>450</v>
      </c>
      <c r="FQ18" s="1">
        <v>223</v>
      </c>
      <c r="FR18" s="1">
        <v>227</v>
      </c>
      <c r="FS18" s="3">
        <v>0.06</v>
      </c>
      <c r="FT18" s="3">
        <v>0.08</v>
      </c>
      <c r="FU18" s="3">
        <v>0.13</v>
      </c>
      <c r="FV18" s="3">
        <v>0.03</v>
      </c>
      <c r="FW18" s="3">
        <v>0.06</v>
      </c>
      <c r="FX18" s="3">
        <v>0.05</v>
      </c>
      <c r="FY18" s="3">
        <v>0.33</v>
      </c>
      <c r="FZ18" s="3">
        <v>0.21</v>
      </c>
      <c r="GA18" s="3">
        <v>0.13</v>
      </c>
      <c r="GB18" s="1">
        <v>1</v>
      </c>
      <c r="GC18" s="1">
        <v>5</v>
      </c>
      <c r="GD18" s="3">
        <v>0.57</v>
      </c>
      <c r="GE18" s="3">
        <v>0.36</v>
      </c>
      <c r="GF18" s="3">
        <v>0.04</v>
      </c>
      <c r="GG18" s="1">
        <v>1</v>
      </c>
      <c r="GH18" s="3">
        <v>0.04</v>
      </c>
      <c r="GI18" s="3">
        <v>0.02</v>
      </c>
      <c r="GJ18" s="3">
        <v>0.02</v>
      </c>
      <c r="GK18" s="1">
        <v>3</v>
      </c>
      <c r="GL18" s="3">
        <v>0.13</v>
      </c>
      <c r="GM18" s="3">
        <v>0.21</v>
      </c>
      <c r="GN18">
        <v>85</v>
      </c>
      <c r="GO18">
        <v>10</v>
      </c>
      <c r="GP18">
        <v>4</v>
      </c>
      <c r="GQ18">
        <v>5</v>
      </c>
      <c r="GR18">
        <v>7</v>
      </c>
      <c r="GS18">
        <v>12</v>
      </c>
      <c r="GT18">
        <v>6</v>
      </c>
      <c r="GU18">
        <v>6</v>
      </c>
      <c r="GV18">
        <v>12</v>
      </c>
      <c r="GW18">
        <v>13</v>
      </c>
      <c r="GX18">
        <v>10</v>
      </c>
      <c r="GY18">
        <v>19</v>
      </c>
      <c r="GZ18">
        <v>42</v>
      </c>
      <c r="HA18">
        <v>24</v>
      </c>
      <c r="HB18"/>
      <c r="HC18"/>
      <c r="HD18">
        <v>14</v>
      </c>
      <c r="HE18"/>
      <c r="HF18"/>
      <c r="HG18">
        <v>5</v>
      </c>
      <c r="HH18">
        <v>32</v>
      </c>
      <c r="HI18">
        <v>9</v>
      </c>
      <c r="HJ18">
        <v>1</v>
      </c>
      <c r="HK18">
        <v>4</v>
      </c>
      <c r="HL18">
        <v>7</v>
      </c>
      <c r="HM18">
        <v>8</v>
      </c>
      <c r="HN18">
        <v>3</v>
      </c>
      <c r="HO18">
        <v>2</v>
      </c>
      <c r="HP18" s="31">
        <f t="shared" si="14"/>
        <v>0.03518211920529801</v>
      </c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.75">
      <c r="A19" s="24">
        <v>233</v>
      </c>
      <c r="B19" s="25" t="s">
        <v>145</v>
      </c>
      <c r="C19" s="26">
        <v>23</v>
      </c>
      <c r="D19" s="25" t="s">
        <v>410</v>
      </c>
      <c r="E19" s="26">
        <v>2</v>
      </c>
      <c r="F19" s="25" t="s">
        <v>404</v>
      </c>
      <c r="G19" s="26">
        <f t="shared" si="0"/>
        <v>1</v>
      </c>
      <c r="H19" s="26">
        <f t="shared" si="1"/>
        <v>0</v>
      </c>
      <c r="I19" s="26">
        <f t="shared" si="2"/>
        <v>0</v>
      </c>
      <c r="J19" s="26">
        <f t="shared" si="3"/>
        <v>0</v>
      </c>
      <c r="K19" t="s">
        <v>612</v>
      </c>
      <c r="L19" s="26">
        <v>0</v>
      </c>
      <c r="M19" s="26">
        <v>0</v>
      </c>
      <c r="N19" s="26">
        <v>1</v>
      </c>
      <c r="O19" s="1" t="s">
        <v>140</v>
      </c>
      <c r="P19" s="26">
        <f t="shared" si="4"/>
        <v>0</v>
      </c>
      <c r="Q19" s="26">
        <f t="shared" si="5"/>
        <v>0</v>
      </c>
      <c r="R19" s="26">
        <f t="shared" si="6"/>
        <v>0</v>
      </c>
      <c r="S19" s="26">
        <f t="shared" si="7"/>
        <v>1</v>
      </c>
      <c r="T19" s="26">
        <f t="shared" si="8"/>
        <v>0</v>
      </c>
      <c r="U19" s="26">
        <f t="shared" si="9"/>
        <v>0</v>
      </c>
      <c r="V19" s="26">
        <f t="shared" si="10"/>
        <v>0</v>
      </c>
      <c r="W19" s="1" t="s">
        <v>481</v>
      </c>
      <c r="X19" s="1">
        <v>0</v>
      </c>
      <c r="Y19" s="55">
        <v>130</v>
      </c>
      <c r="Z19" s="31">
        <f t="shared" si="12"/>
        <v>0.0327538422776518</v>
      </c>
      <c r="AA19">
        <v>30</v>
      </c>
      <c r="AB19">
        <v>61</v>
      </c>
      <c r="AC19">
        <v>34</v>
      </c>
      <c r="AD19">
        <v>5</v>
      </c>
      <c r="AE19" s="2">
        <v>326.634</v>
      </c>
      <c r="AF19" s="3">
        <v>3873.14</v>
      </c>
      <c r="AG19" s="1">
        <v>12651</v>
      </c>
      <c r="AH19" s="1">
        <v>6080</v>
      </c>
      <c r="AI19" s="1">
        <v>6572</v>
      </c>
      <c r="AJ19" s="1">
        <v>798</v>
      </c>
      <c r="AK19" s="33">
        <f t="shared" si="13"/>
        <v>0.16740088105726872</v>
      </c>
      <c r="AL19" s="1">
        <v>489</v>
      </c>
      <c r="AM19" s="1">
        <v>309</v>
      </c>
      <c r="AN19" s="1">
        <v>566</v>
      </c>
      <c r="AO19" s="1">
        <v>232</v>
      </c>
      <c r="AP19" s="1">
        <v>534</v>
      </c>
      <c r="AQ19" s="1">
        <v>264</v>
      </c>
      <c r="AR19" s="1">
        <v>13</v>
      </c>
      <c r="AS19" s="1">
        <v>66</v>
      </c>
      <c r="AT19" s="1">
        <v>592</v>
      </c>
      <c r="AU19" s="1">
        <v>127</v>
      </c>
      <c r="AV19" s="1">
        <v>312</v>
      </c>
      <c r="AW19" s="1">
        <v>336</v>
      </c>
      <c r="AX19" s="1">
        <v>321</v>
      </c>
      <c r="AY19" s="1">
        <v>214</v>
      </c>
      <c r="AZ19" s="1">
        <v>108</v>
      </c>
      <c r="BA19" s="1">
        <v>27</v>
      </c>
      <c r="BB19" s="1">
        <v>0</v>
      </c>
      <c r="BC19" s="1">
        <v>42</v>
      </c>
      <c r="BD19" s="1">
        <v>65</v>
      </c>
      <c r="BE19" s="1">
        <v>2</v>
      </c>
      <c r="BF19" s="1">
        <v>0</v>
      </c>
      <c r="BG19" s="1">
        <v>10</v>
      </c>
      <c r="BH19" s="4">
        <v>6755</v>
      </c>
      <c r="BI19" s="11">
        <v>24.855662472242784</v>
      </c>
      <c r="BJ19" s="13">
        <v>56.26943005181347</v>
      </c>
      <c r="BK19" s="11">
        <v>6.824574389341229</v>
      </c>
      <c r="BL19" s="11">
        <v>4.381939304219097</v>
      </c>
      <c r="BM19" s="11">
        <v>2.028127313101406</v>
      </c>
      <c r="BN19" s="11">
        <v>5.640266469282014</v>
      </c>
      <c r="BO19" s="4">
        <v>4758</v>
      </c>
      <c r="BP19" s="11">
        <v>36.44388398486759</v>
      </c>
      <c r="BQ19" s="13">
        <v>49.95796553173603</v>
      </c>
      <c r="BR19" s="11">
        <v>4.7288776796973515</v>
      </c>
      <c r="BS19" s="11">
        <v>1.3451029844472466</v>
      </c>
      <c r="BT19" s="11">
        <v>1.366120218579235</v>
      </c>
      <c r="BU19" s="11">
        <v>6.158049600672552</v>
      </c>
      <c r="BV19" s="1">
        <v>45</v>
      </c>
      <c r="BW19" s="1">
        <v>368</v>
      </c>
      <c r="BX19" s="1">
        <v>125599</v>
      </c>
      <c r="BY19" s="1">
        <v>20987</v>
      </c>
      <c r="BZ19" s="1">
        <v>14285</v>
      </c>
      <c r="CA19" s="1">
        <v>7</v>
      </c>
      <c r="CB19" s="1">
        <v>699</v>
      </c>
      <c r="CC19" s="1">
        <v>3969</v>
      </c>
      <c r="CD19" s="1">
        <v>2208</v>
      </c>
      <c r="CE19" s="1">
        <v>1761</v>
      </c>
      <c r="CF19" s="1">
        <v>3500</v>
      </c>
      <c r="CG19" s="1">
        <v>469</v>
      </c>
      <c r="CH19" s="1">
        <v>2111</v>
      </c>
      <c r="CI19" s="1">
        <v>1858</v>
      </c>
      <c r="CJ19" s="38">
        <v>5124</v>
      </c>
      <c r="CK19" s="38">
        <v>220</v>
      </c>
      <c r="CL19" s="38">
        <v>473</v>
      </c>
      <c r="CM19" s="38">
        <v>2217</v>
      </c>
      <c r="CN19" s="38">
        <v>2214</v>
      </c>
      <c r="CO19" s="39">
        <f t="shared" si="11"/>
        <v>0.0429352068696331</v>
      </c>
      <c r="CP19" s="35">
        <v>12856</v>
      </c>
      <c r="CQ19" s="38">
        <v>4668</v>
      </c>
      <c r="CR19" s="35">
        <v>599</v>
      </c>
      <c r="CS19" s="35">
        <v>2279</v>
      </c>
      <c r="CT19" s="35">
        <v>22</v>
      </c>
      <c r="CU19" s="35">
        <v>4307</v>
      </c>
      <c r="CV19" s="35">
        <v>981</v>
      </c>
      <c r="CW19" s="36">
        <v>301</v>
      </c>
      <c r="CX19" s="36">
        <v>57</v>
      </c>
      <c r="CY19" s="36">
        <v>131</v>
      </c>
      <c r="CZ19" s="36">
        <v>91</v>
      </c>
      <c r="DA19" s="36">
        <v>22</v>
      </c>
      <c r="DB19" s="38">
        <v>4050</v>
      </c>
      <c r="DC19" s="35">
        <v>576</v>
      </c>
      <c r="DD19" s="35">
        <v>1733</v>
      </c>
      <c r="DE19" s="35">
        <v>350</v>
      </c>
      <c r="DF19" s="35">
        <v>1391</v>
      </c>
      <c r="DG19" s="35">
        <v>1206.6161893928668</v>
      </c>
      <c r="DH19" s="42">
        <v>13.455149501661129</v>
      </c>
      <c r="DI19" s="42">
        <v>0.7903981264636996</v>
      </c>
      <c r="DJ19" s="1">
        <v>605</v>
      </c>
      <c r="DK19" s="1">
        <v>575</v>
      </c>
      <c r="DL19" s="1">
        <v>106991</v>
      </c>
      <c r="DM19" s="1">
        <v>17</v>
      </c>
      <c r="DN19" s="1">
        <v>49</v>
      </c>
      <c r="DO19" s="1">
        <v>3628</v>
      </c>
      <c r="DP19" s="1">
        <v>5811</v>
      </c>
      <c r="DQ19" s="1">
        <v>160</v>
      </c>
      <c r="DR19" s="1">
        <v>355</v>
      </c>
      <c r="DS19" s="1">
        <v>1109</v>
      </c>
      <c r="DT19" s="1">
        <v>2320</v>
      </c>
      <c r="DU19" s="1">
        <v>1295</v>
      </c>
      <c r="DV19" s="1">
        <v>365</v>
      </c>
      <c r="DW19" s="1">
        <v>207</v>
      </c>
      <c r="DX19" s="1">
        <v>158</v>
      </c>
      <c r="DY19" s="1">
        <v>330</v>
      </c>
      <c r="DZ19" s="1">
        <v>10</v>
      </c>
      <c r="EA19" s="1">
        <v>59</v>
      </c>
      <c r="EB19" s="1">
        <v>90</v>
      </c>
      <c r="EC19" s="1">
        <v>188</v>
      </c>
      <c r="ED19" s="1">
        <v>32</v>
      </c>
      <c r="EE19" s="1">
        <v>42</v>
      </c>
      <c r="EF19" s="1">
        <v>12</v>
      </c>
      <c r="EG19" s="1">
        <v>18</v>
      </c>
      <c r="EH19" s="1">
        <v>9</v>
      </c>
      <c r="EI19" s="1">
        <v>11</v>
      </c>
      <c r="EK19" s="1">
        <v>10</v>
      </c>
      <c r="EL19" s="1">
        <v>4</v>
      </c>
      <c r="EM19" s="1">
        <v>1</v>
      </c>
      <c r="EN19" s="1">
        <v>1</v>
      </c>
      <c r="EO19" s="1">
        <v>1</v>
      </c>
      <c r="EP19" s="1">
        <v>13896</v>
      </c>
      <c r="EQ19" s="1">
        <v>6554</v>
      </c>
      <c r="ER19" s="1">
        <v>7342</v>
      </c>
      <c r="ES19" s="1">
        <v>14569</v>
      </c>
      <c r="ET19" s="1">
        <v>6666</v>
      </c>
      <c r="EU19" s="1">
        <v>7903</v>
      </c>
      <c r="EV19" s="1">
        <v>13379</v>
      </c>
      <c r="EW19" s="1">
        <v>6168</v>
      </c>
      <c r="EX19" s="1">
        <v>7211</v>
      </c>
      <c r="EY19" s="1">
        <v>13240</v>
      </c>
      <c r="EZ19" s="1">
        <v>6233</v>
      </c>
      <c r="FA19" s="1">
        <v>7007</v>
      </c>
      <c r="FB19" s="1">
        <v>12651</v>
      </c>
      <c r="FC19" s="1">
        <v>6080</v>
      </c>
      <c r="FD19" s="1">
        <v>6572</v>
      </c>
      <c r="FE19" s="3">
        <v>-8.96</v>
      </c>
      <c r="FF19" s="3">
        <v>4.84</v>
      </c>
      <c r="FG19" s="3">
        <v>-4.72</v>
      </c>
      <c r="FH19" s="1">
        <v>789</v>
      </c>
      <c r="FI19" s="1">
        <v>1366</v>
      </c>
      <c r="FJ19" s="1">
        <v>427</v>
      </c>
      <c r="FK19" s="1">
        <v>1027</v>
      </c>
      <c r="FL19" s="1">
        <v>870</v>
      </c>
      <c r="FM19" s="1">
        <v>3696</v>
      </c>
      <c r="FN19" s="1">
        <v>2618</v>
      </c>
      <c r="FO19" s="1">
        <v>1845</v>
      </c>
      <c r="FP19" s="1">
        <v>2361</v>
      </c>
      <c r="FQ19" s="1">
        <v>1181</v>
      </c>
      <c r="FR19" s="1">
        <v>1180</v>
      </c>
      <c r="FS19" s="3">
        <v>0.19</v>
      </c>
      <c r="FT19" s="3">
        <v>0.06</v>
      </c>
      <c r="FU19" s="3">
        <v>0.11</v>
      </c>
      <c r="FV19" s="3">
        <v>0.03</v>
      </c>
      <c r="FW19" s="3">
        <v>0.08</v>
      </c>
      <c r="FX19" s="3">
        <v>0.07</v>
      </c>
      <c r="FY19" s="3">
        <v>0.29</v>
      </c>
      <c r="FZ19" s="3">
        <v>0.21</v>
      </c>
      <c r="GA19" s="3">
        <v>0.15</v>
      </c>
      <c r="GB19" s="1">
        <v>5</v>
      </c>
      <c r="GC19" s="1">
        <v>5</v>
      </c>
      <c r="GD19" s="3">
        <v>0.96</v>
      </c>
      <c r="GE19" s="3">
        <v>0.01</v>
      </c>
      <c r="GF19" s="3">
        <v>0.08</v>
      </c>
      <c r="GG19" s="1">
        <v>2</v>
      </c>
      <c r="GH19" s="3">
        <v>0.06</v>
      </c>
      <c r="GI19" s="3">
        <v>0.04</v>
      </c>
      <c r="GJ19" s="3">
        <v>0.02</v>
      </c>
      <c r="GK19" s="1">
        <v>4</v>
      </c>
      <c r="GL19" s="3">
        <v>0.17</v>
      </c>
      <c r="GM19" s="3">
        <v>0.15</v>
      </c>
      <c r="GN19">
        <v>130</v>
      </c>
      <c r="GO19">
        <v>12</v>
      </c>
      <c r="GP19">
        <v>10</v>
      </c>
      <c r="GQ19">
        <v>9</v>
      </c>
      <c r="GR19">
        <v>14</v>
      </c>
      <c r="GS19">
        <v>14</v>
      </c>
      <c r="GT19">
        <v>15</v>
      </c>
      <c r="GU19">
        <v>15</v>
      </c>
      <c r="GV19">
        <v>14</v>
      </c>
      <c r="GW19">
        <v>11</v>
      </c>
      <c r="GX19">
        <v>16</v>
      </c>
      <c r="GY19">
        <v>30</v>
      </c>
      <c r="GZ19">
        <v>61</v>
      </c>
      <c r="HA19">
        <v>34</v>
      </c>
      <c r="HB19">
        <v>5</v>
      </c>
      <c r="HC19"/>
      <c r="HD19">
        <v>20</v>
      </c>
      <c r="HE19">
        <v>1</v>
      </c>
      <c r="HF19"/>
      <c r="HG19">
        <v>8</v>
      </c>
      <c r="HH19">
        <v>51</v>
      </c>
      <c r="HI19">
        <v>10</v>
      </c>
      <c r="HJ19">
        <v>2</v>
      </c>
      <c r="HK19">
        <v>1</v>
      </c>
      <c r="HL19">
        <v>9</v>
      </c>
      <c r="HM19">
        <v>17</v>
      </c>
      <c r="HN19">
        <v>9</v>
      </c>
      <c r="HO19">
        <v>2</v>
      </c>
      <c r="HP19" s="31">
        <f t="shared" si="14"/>
        <v>0.0327538422776518</v>
      </c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2.75">
      <c r="A20" s="24">
        <v>234</v>
      </c>
      <c r="B20" s="25" t="s">
        <v>412</v>
      </c>
      <c r="C20" s="26">
        <v>23</v>
      </c>
      <c r="D20" s="25" t="s">
        <v>410</v>
      </c>
      <c r="E20" s="26">
        <v>2</v>
      </c>
      <c r="F20" s="25" t="s">
        <v>404</v>
      </c>
      <c r="G20" s="26">
        <f t="shared" si="0"/>
        <v>1</v>
      </c>
      <c r="H20" s="26">
        <f t="shared" si="1"/>
        <v>0</v>
      </c>
      <c r="I20" s="26">
        <f t="shared" si="2"/>
        <v>0</v>
      </c>
      <c r="J20" s="26">
        <f t="shared" si="3"/>
        <v>0</v>
      </c>
      <c r="K20" t="s">
        <v>612</v>
      </c>
      <c r="L20" s="26">
        <v>0</v>
      </c>
      <c r="M20" s="26">
        <v>0</v>
      </c>
      <c r="N20" s="26">
        <v>1</v>
      </c>
      <c r="O20" s="1" t="s">
        <v>143</v>
      </c>
      <c r="P20" s="26">
        <f t="shared" si="4"/>
        <v>0</v>
      </c>
      <c r="Q20" s="26">
        <f t="shared" si="5"/>
        <v>0</v>
      </c>
      <c r="R20" s="26">
        <f t="shared" si="6"/>
        <v>0</v>
      </c>
      <c r="S20" s="26">
        <f t="shared" si="7"/>
        <v>0</v>
      </c>
      <c r="T20" s="26">
        <f t="shared" si="8"/>
        <v>1</v>
      </c>
      <c r="U20" s="26">
        <f t="shared" si="9"/>
        <v>0</v>
      </c>
      <c r="V20" s="26">
        <f t="shared" si="10"/>
        <v>0</v>
      </c>
      <c r="W20" s="1" t="s">
        <v>144</v>
      </c>
      <c r="X20" s="1">
        <v>0</v>
      </c>
      <c r="Y20" s="55">
        <v>30</v>
      </c>
      <c r="Z20" s="31">
        <f t="shared" si="12"/>
        <v>0.021261516654854713</v>
      </c>
      <c r="AA20">
        <v>7</v>
      </c>
      <c r="AB20">
        <v>17</v>
      </c>
      <c r="AC20">
        <v>6</v>
      </c>
      <c r="AD20"/>
      <c r="AE20" s="2">
        <v>126.787</v>
      </c>
      <c r="AF20" s="3">
        <v>3826.1</v>
      </c>
      <c r="AG20" s="1">
        <v>4851</v>
      </c>
      <c r="AH20" s="1">
        <v>2235</v>
      </c>
      <c r="AI20" s="1">
        <v>2616</v>
      </c>
      <c r="AJ20" s="1">
        <v>131</v>
      </c>
      <c r="AK20" s="33">
        <f t="shared" si="13"/>
        <v>0.08495460440985733</v>
      </c>
      <c r="AL20" s="1">
        <v>67</v>
      </c>
      <c r="AM20" s="1">
        <v>64</v>
      </c>
      <c r="AN20" s="1">
        <v>125</v>
      </c>
      <c r="AO20" s="1">
        <v>6</v>
      </c>
      <c r="AP20" s="1">
        <v>48</v>
      </c>
      <c r="AQ20" s="1">
        <v>83</v>
      </c>
      <c r="AR20" s="1">
        <v>2</v>
      </c>
      <c r="AS20" s="1">
        <v>12</v>
      </c>
      <c r="AT20" s="1">
        <v>66</v>
      </c>
      <c r="AU20" s="1">
        <v>51</v>
      </c>
      <c r="AV20" s="1">
        <v>54</v>
      </c>
      <c r="AW20" s="1">
        <v>128</v>
      </c>
      <c r="AX20" s="1">
        <v>107</v>
      </c>
      <c r="AY20" s="1">
        <v>71</v>
      </c>
      <c r="AZ20" s="1">
        <v>54</v>
      </c>
      <c r="BA20" s="1">
        <v>0</v>
      </c>
      <c r="BB20" s="1">
        <v>0</v>
      </c>
      <c r="BC20" s="1">
        <v>20</v>
      </c>
      <c r="BD20" s="1">
        <v>17</v>
      </c>
      <c r="BE20" s="1">
        <v>14</v>
      </c>
      <c r="BF20" s="1">
        <v>0</v>
      </c>
      <c r="BG20" s="1">
        <v>4</v>
      </c>
      <c r="BH20" s="4">
        <v>3517</v>
      </c>
      <c r="BI20" s="11">
        <v>28.262723912425365</v>
      </c>
      <c r="BJ20" s="13">
        <v>50.8956497014501</v>
      </c>
      <c r="BK20" s="11">
        <v>8.330963889678705</v>
      </c>
      <c r="BL20" s="11">
        <v>5.828831390389536</v>
      </c>
      <c r="BM20" s="11">
        <v>1.7344327551890817</v>
      </c>
      <c r="BN20" s="11">
        <v>4.947398350867217</v>
      </c>
      <c r="BO20" s="4">
        <v>2730</v>
      </c>
      <c r="BP20" s="11">
        <v>41.02564102564102</v>
      </c>
      <c r="BQ20" s="13">
        <v>43.58974358974359</v>
      </c>
      <c r="BR20" s="11">
        <v>5.641025641025641</v>
      </c>
      <c r="BS20" s="11">
        <v>1.2454212454212454</v>
      </c>
      <c r="BT20" s="11">
        <v>1.6483516483516485</v>
      </c>
      <c r="BU20" s="11">
        <v>6.84981684981685</v>
      </c>
      <c r="BV20" s="1">
        <v>8</v>
      </c>
      <c r="BW20" s="1">
        <v>36</v>
      </c>
      <c r="BX20" s="1">
        <v>5117</v>
      </c>
      <c r="BY20" s="1">
        <v>1013</v>
      </c>
      <c r="BZ20" s="1">
        <v>503</v>
      </c>
      <c r="CC20" s="1">
        <v>1411</v>
      </c>
      <c r="CD20" s="1">
        <v>743</v>
      </c>
      <c r="CE20" s="1">
        <v>668</v>
      </c>
      <c r="CF20" s="1">
        <v>1354</v>
      </c>
      <c r="CG20" s="1">
        <v>57</v>
      </c>
      <c r="CH20" s="1">
        <v>522</v>
      </c>
      <c r="CI20" s="1">
        <v>889</v>
      </c>
      <c r="CJ20" s="38">
        <v>2251</v>
      </c>
      <c r="CK20" s="38">
        <v>133</v>
      </c>
      <c r="CL20" s="38">
        <v>273</v>
      </c>
      <c r="CM20" s="38">
        <v>1173</v>
      </c>
      <c r="CN20" s="38">
        <v>672</v>
      </c>
      <c r="CO20" s="39">
        <f t="shared" si="11"/>
        <v>0.05908485117725455</v>
      </c>
      <c r="CP20" s="35">
        <v>5276</v>
      </c>
      <c r="CQ20" s="38">
        <v>2012</v>
      </c>
      <c r="CR20" s="35">
        <v>100</v>
      </c>
      <c r="CS20" s="35">
        <v>1223</v>
      </c>
      <c r="CT20" s="35">
        <v>10</v>
      </c>
      <c r="CU20" s="35">
        <v>1731</v>
      </c>
      <c r="CV20" s="35">
        <v>200</v>
      </c>
      <c r="CW20" s="36">
        <v>98</v>
      </c>
      <c r="CX20" s="36">
        <v>22</v>
      </c>
      <c r="CY20" s="36">
        <v>28</v>
      </c>
      <c r="CZ20" s="36">
        <v>41</v>
      </c>
      <c r="DA20" s="36">
        <v>7</v>
      </c>
      <c r="DB20" s="38">
        <v>485</v>
      </c>
      <c r="DC20" s="35">
        <v>119</v>
      </c>
      <c r="DD20" s="35">
        <v>91</v>
      </c>
      <c r="DE20" s="35">
        <v>127</v>
      </c>
      <c r="DF20" s="35">
        <v>148</v>
      </c>
      <c r="DG20" s="35">
        <v>378.23724287666204</v>
      </c>
      <c r="DH20" s="42">
        <v>4.9489795918367125</v>
      </c>
      <c r="DI20" s="42">
        <v>0.21545979564638013</v>
      </c>
      <c r="DJ20" s="1">
        <v>116</v>
      </c>
      <c r="DK20" s="1">
        <v>100</v>
      </c>
      <c r="DL20" s="1">
        <v>9032</v>
      </c>
      <c r="DM20" s="1">
        <v>3</v>
      </c>
      <c r="DN20" s="1">
        <v>9</v>
      </c>
      <c r="DO20" s="1">
        <v>580</v>
      </c>
      <c r="DP20" s="1">
        <v>2240</v>
      </c>
      <c r="DQ20" s="1">
        <v>2</v>
      </c>
      <c r="DR20" s="1">
        <v>63</v>
      </c>
      <c r="DS20" s="1">
        <v>328</v>
      </c>
      <c r="DT20" s="1">
        <v>636</v>
      </c>
      <c r="DU20" s="1">
        <v>733</v>
      </c>
      <c r="DV20" s="1">
        <v>279</v>
      </c>
      <c r="DW20" s="1">
        <v>199</v>
      </c>
      <c r="DX20" s="1">
        <v>48</v>
      </c>
      <c r="DY20" s="1">
        <v>68</v>
      </c>
      <c r="EA20" s="1">
        <v>1</v>
      </c>
      <c r="EB20" s="1">
        <v>30</v>
      </c>
      <c r="EC20" s="1">
        <v>46</v>
      </c>
      <c r="ED20" s="1">
        <v>4</v>
      </c>
      <c r="EE20" s="1">
        <v>7</v>
      </c>
      <c r="EF20" s="1">
        <v>5</v>
      </c>
      <c r="EG20" s="1">
        <v>8</v>
      </c>
      <c r="EH20" s="1">
        <v>5</v>
      </c>
      <c r="EI20" s="1">
        <v>5</v>
      </c>
      <c r="EJ20" s="1">
        <v>4</v>
      </c>
      <c r="EO20" s="1">
        <v>1</v>
      </c>
      <c r="EP20" s="1">
        <v>4368</v>
      </c>
      <c r="EQ20" s="1">
        <v>2115</v>
      </c>
      <c r="ER20" s="1">
        <v>2254</v>
      </c>
      <c r="ES20" s="1">
        <v>5163</v>
      </c>
      <c r="ET20" s="1">
        <v>2469</v>
      </c>
      <c r="EU20" s="1">
        <v>2694</v>
      </c>
      <c r="EV20" s="1">
        <v>4931</v>
      </c>
      <c r="EW20" s="1">
        <v>2294</v>
      </c>
      <c r="EX20" s="1">
        <v>2638</v>
      </c>
      <c r="EY20" s="1">
        <v>5111</v>
      </c>
      <c r="EZ20" s="1">
        <v>2390</v>
      </c>
      <c r="FA20" s="1">
        <v>2721</v>
      </c>
      <c r="FB20" s="1">
        <v>4851</v>
      </c>
      <c r="FC20" s="1">
        <v>2235</v>
      </c>
      <c r="FD20" s="1">
        <v>2616</v>
      </c>
      <c r="FE20" s="3">
        <v>11.06</v>
      </c>
      <c r="FF20" s="3">
        <v>18.2</v>
      </c>
      <c r="FG20" s="3">
        <v>17.01</v>
      </c>
      <c r="FH20" s="1">
        <v>211</v>
      </c>
      <c r="FI20" s="1">
        <v>352</v>
      </c>
      <c r="FJ20" s="1">
        <v>138</v>
      </c>
      <c r="FK20" s="1">
        <v>246</v>
      </c>
      <c r="FL20" s="1">
        <v>213</v>
      </c>
      <c r="FM20" s="1">
        <v>1159</v>
      </c>
      <c r="FN20" s="1">
        <v>1335</v>
      </c>
      <c r="FO20" s="1">
        <v>1201</v>
      </c>
      <c r="FP20" s="1">
        <v>178</v>
      </c>
      <c r="FQ20" s="1">
        <v>83</v>
      </c>
      <c r="FR20" s="1">
        <v>95</v>
      </c>
      <c r="FS20" s="3">
        <v>0.04</v>
      </c>
      <c r="FT20" s="3">
        <v>0.04</v>
      </c>
      <c r="FU20" s="3">
        <v>0.07</v>
      </c>
      <c r="FV20" s="3">
        <v>0.03</v>
      </c>
      <c r="FW20" s="3">
        <v>0.05</v>
      </c>
      <c r="FX20" s="3">
        <v>0.04</v>
      </c>
      <c r="FY20" s="3">
        <v>0.24</v>
      </c>
      <c r="FZ20" s="3">
        <v>0.28</v>
      </c>
      <c r="GA20" s="3">
        <v>0.25</v>
      </c>
      <c r="GB20" s="1">
        <v>5</v>
      </c>
      <c r="GC20" s="1">
        <v>1</v>
      </c>
      <c r="GD20" s="3">
        <v>0.84</v>
      </c>
      <c r="GE20" s="3">
        <v>0.11</v>
      </c>
      <c r="GF20" s="3">
        <v>0</v>
      </c>
      <c r="GG20" s="1">
        <v>4</v>
      </c>
      <c r="GH20" s="3">
        <v>0.03</v>
      </c>
      <c r="GI20" s="3">
        <v>0.01</v>
      </c>
      <c r="GJ20" s="3">
        <v>0.02</v>
      </c>
      <c r="GK20" s="1">
        <v>3</v>
      </c>
      <c r="GL20" s="3">
        <v>0.11</v>
      </c>
      <c r="GM20" s="3">
        <v>0.18</v>
      </c>
      <c r="GN20">
        <v>30</v>
      </c>
      <c r="GO20"/>
      <c r="GP20">
        <v>4</v>
      </c>
      <c r="GQ20">
        <v>7</v>
      </c>
      <c r="GR20">
        <v>2</v>
      </c>
      <c r="GS20">
        <v>4</v>
      </c>
      <c r="GT20">
        <v>3</v>
      </c>
      <c r="GU20">
        <v>5</v>
      </c>
      <c r="GV20">
        <v>2</v>
      </c>
      <c r="GW20"/>
      <c r="GX20">
        <v>3</v>
      </c>
      <c r="GY20">
        <v>7</v>
      </c>
      <c r="GZ20">
        <v>17</v>
      </c>
      <c r="HA20">
        <v>6</v>
      </c>
      <c r="HB20"/>
      <c r="HC20"/>
      <c r="HD20">
        <v>3</v>
      </c>
      <c r="HE20"/>
      <c r="HF20"/>
      <c r="HG20">
        <v>4</v>
      </c>
      <c r="HH20">
        <v>14</v>
      </c>
      <c r="HI20">
        <v>3</v>
      </c>
      <c r="HJ20"/>
      <c r="HK20"/>
      <c r="HL20">
        <v>3</v>
      </c>
      <c r="HM20">
        <v>2</v>
      </c>
      <c r="HN20">
        <v>1</v>
      </c>
      <c r="HO20"/>
      <c r="HP20" s="31">
        <f t="shared" si="14"/>
        <v>0.021261516654854713</v>
      </c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.75">
      <c r="A21" s="24">
        <v>241</v>
      </c>
      <c r="B21" s="25" t="s">
        <v>146</v>
      </c>
      <c r="C21" s="26">
        <v>24</v>
      </c>
      <c r="D21" s="25" t="s">
        <v>413</v>
      </c>
      <c r="E21" s="26">
        <v>2</v>
      </c>
      <c r="F21" s="25" t="s">
        <v>404</v>
      </c>
      <c r="G21" s="26">
        <f t="shared" si="0"/>
        <v>1</v>
      </c>
      <c r="H21" s="26">
        <f t="shared" si="1"/>
        <v>0</v>
      </c>
      <c r="I21" s="26">
        <f t="shared" si="2"/>
        <v>0</v>
      </c>
      <c r="J21" s="26">
        <f t="shared" si="3"/>
        <v>0</v>
      </c>
      <c r="K21" t="s">
        <v>612</v>
      </c>
      <c r="L21" s="26">
        <v>0</v>
      </c>
      <c r="M21" s="26">
        <v>0</v>
      </c>
      <c r="N21" s="26">
        <v>1</v>
      </c>
      <c r="O21" s="1" t="s">
        <v>140</v>
      </c>
      <c r="P21" s="26">
        <f t="shared" si="4"/>
        <v>0</v>
      </c>
      <c r="Q21" s="26">
        <f t="shared" si="5"/>
        <v>0</v>
      </c>
      <c r="R21" s="26">
        <f t="shared" si="6"/>
        <v>0</v>
      </c>
      <c r="S21" s="26">
        <f t="shared" si="7"/>
        <v>1</v>
      </c>
      <c r="T21" s="26">
        <f t="shared" si="8"/>
        <v>0</v>
      </c>
      <c r="U21" s="26">
        <f t="shared" si="9"/>
        <v>0</v>
      </c>
      <c r="V21" s="26">
        <f t="shared" si="10"/>
        <v>0</v>
      </c>
      <c r="W21" s="1" t="s">
        <v>481</v>
      </c>
      <c r="X21" s="1">
        <v>0</v>
      </c>
      <c r="Y21" s="55">
        <v>144</v>
      </c>
      <c r="Z21" s="31">
        <f t="shared" si="12"/>
        <v>0.047872340425531915</v>
      </c>
      <c r="AA21">
        <v>30</v>
      </c>
      <c r="AB21">
        <v>59</v>
      </c>
      <c r="AC21">
        <v>44</v>
      </c>
      <c r="AD21">
        <v>11</v>
      </c>
      <c r="AE21" s="2">
        <v>679.854</v>
      </c>
      <c r="AF21" s="3">
        <v>1546.07</v>
      </c>
      <c r="AG21" s="1">
        <v>10511</v>
      </c>
      <c r="AH21" s="1">
        <v>5041</v>
      </c>
      <c r="AI21" s="1">
        <v>5471</v>
      </c>
      <c r="AJ21" s="1">
        <v>581</v>
      </c>
      <c r="AK21" s="33">
        <f t="shared" si="13"/>
        <v>0.16188353301755365</v>
      </c>
      <c r="AL21" s="1">
        <v>340</v>
      </c>
      <c r="AM21" s="1">
        <v>241</v>
      </c>
      <c r="AN21" s="1">
        <v>423</v>
      </c>
      <c r="AO21" s="1">
        <v>158</v>
      </c>
      <c r="AP21" s="1">
        <v>376</v>
      </c>
      <c r="AQ21" s="1">
        <v>205</v>
      </c>
      <c r="AR21" s="1">
        <v>12</v>
      </c>
      <c r="AS21" s="1">
        <v>45</v>
      </c>
      <c r="AT21" s="1">
        <v>396</v>
      </c>
      <c r="AU21" s="1">
        <v>128</v>
      </c>
      <c r="AV21" s="1">
        <v>232</v>
      </c>
      <c r="AW21" s="1">
        <v>670</v>
      </c>
      <c r="AX21" s="1">
        <v>277</v>
      </c>
      <c r="AY21" s="1">
        <v>187</v>
      </c>
      <c r="AZ21" s="1">
        <v>126</v>
      </c>
      <c r="BA21" s="1">
        <v>21</v>
      </c>
      <c r="BB21" s="1">
        <v>0</v>
      </c>
      <c r="BC21" s="1">
        <v>34</v>
      </c>
      <c r="BD21" s="1">
        <v>57</v>
      </c>
      <c r="BE21" s="1">
        <v>357</v>
      </c>
      <c r="BF21" s="1">
        <v>4</v>
      </c>
      <c r="BG21" s="1">
        <v>25</v>
      </c>
      <c r="BH21" s="4">
        <v>6146</v>
      </c>
      <c r="BI21" s="11">
        <v>27.35112268141881</v>
      </c>
      <c r="BJ21" s="13">
        <v>54.864952814838915</v>
      </c>
      <c r="BK21" s="11">
        <v>5.7923852912463385</v>
      </c>
      <c r="BL21" s="11">
        <v>4.441913439635535</v>
      </c>
      <c r="BM21" s="11">
        <v>1.8060527172144483</v>
      </c>
      <c r="BN21" s="11">
        <v>5.743573055645949</v>
      </c>
      <c r="BO21" s="4">
        <v>4305</v>
      </c>
      <c r="BP21" s="11">
        <v>39.95354239256678</v>
      </c>
      <c r="BQ21" s="13">
        <v>47.43321718931475</v>
      </c>
      <c r="BR21" s="11">
        <v>4.4367015098722415</v>
      </c>
      <c r="BS21" s="11">
        <v>1.5098722415795587</v>
      </c>
      <c r="BT21" s="11">
        <v>1.0685249709639955</v>
      </c>
      <c r="BU21" s="11">
        <v>5.5981416957026715</v>
      </c>
      <c r="BV21" s="1">
        <v>29</v>
      </c>
      <c r="BW21" s="1">
        <v>139</v>
      </c>
      <c r="BX21" s="1">
        <v>34472</v>
      </c>
      <c r="BY21" s="1">
        <v>14816</v>
      </c>
      <c r="BZ21" s="1">
        <v>9262</v>
      </c>
      <c r="CA21" s="1">
        <v>4</v>
      </c>
      <c r="CB21" s="1">
        <v>474</v>
      </c>
      <c r="CC21" s="1">
        <v>3008</v>
      </c>
      <c r="CD21" s="1">
        <v>1694</v>
      </c>
      <c r="CE21" s="1">
        <v>1314</v>
      </c>
      <c r="CF21" s="1">
        <v>2721</v>
      </c>
      <c r="CG21" s="1">
        <v>287</v>
      </c>
      <c r="CH21" s="1">
        <v>1571</v>
      </c>
      <c r="CI21" s="1">
        <v>1437</v>
      </c>
      <c r="CJ21" s="38">
        <v>4310</v>
      </c>
      <c r="CK21" s="38">
        <v>273</v>
      </c>
      <c r="CL21" s="38">
        <v>323</v>
      </c>
      <c r="CM21" s="38">
        <v>1942</v>
      </c>
      <c r="CN21" s="38">
        <v>1772</v>
      </c>
      <c r="CO21" s="39">
        <f t="shared" si="11"/>
        <v>0.06334106728538283</v>
      </c>
      <c r="CP21" s="35">
        <v>10758</v>
      </c>
      <c r="CQ21" s="38">
        <v>3956</v>
      </c>
      <c r="CR21" s="35">
        <v>479</v>
      </c>
      <c r="CS21" s="35">
        <v>2015</v>
      </c>
      <c r="CT21" s="35">
        <v>16</v>
      </c>
      <c r="CU21" s="35">
        <v>3665</v>
      </c>
      <c r="CV21" s="35">
        <v>627</v>
      </c>
      <c r="CW21" s="36">
        <v>259</v>
      </c>
      <c r="CX21" s="36">
        <v>52</v>
      </c>
      <c r="CY21" s="36">
        <v>120</v>
      </c>
      <c r="CZ21" s="36">
        <v>78</v>
      </c>
      <c r="DA21" s="36">
        <v>9</v>
      </c>
      <c r="DB21" s="38">
        <v>1905</v>
      </c>
      <c r="DC21" s="35">
        <v>770</v>
      </c>
      <c r="DD21" s="35">
        <v>591</v>
      </c>
      <c r="DE21" s="35">
        <v>391</v>
      </c>
      <c r="DF21" s="35">
        <v>153</v>
      </c>
      <c r="DG21" s="35">
        <v>284.241558473338</v>
      </c>
      <c r="DH21" s="42">
        <v>7.355212355212366</v>
      </c>
      <c r="DI21" s="42">
        <v>0.441995359628771</v>
      </c>
      <c r="DJ21" s="1">
        <v>1357</v>
      </c>
      <c r="DK21" s="1">
        <v>1332</v>
      </c>
      <c r="DL21" s="1">
        <v>71463</v>
      </c>
      <c r="DM21" s="1">
        <v>14</v>
      </c>
      <c r="DN21" s="1">
        <v>49</v>
      </c>
      <c r="DO21" s="1">
        <v>3423</v>
      </c>
      <c r="DP21" s="1">
        <v>4846</v>
      </c>
      <c r="DQ21" s="1">
        <v>17</v>
      </c>
      <c r="DR21" s="1">
        <v>136</v>
      </c>
      <c r="DS21" s="1">
        <v>1055</v>
      </c>
      <c r="DT21" s="1">
        <v>1960</v>
      </c>
      <c r="DU21" s="1">
        <v>1076</v>
      </c>
      <c r="DV21" s="1">
        <v>387</v>
      </c>
      <c r="DW21" s="1">
        <v>215</v>
      </c>
      <c r="DX21" s="1">
        <v>126</v>
      </c>
      <c r="DY21" s="1">
        <v>241</v>
      </c>
      <c r="DZ21" s="1">
        <v>8</v>
      </c>
      <c r="EA21" s="1">
        <v>15</v>
      </c>
      <c r="EB21" s="1">
        <v>56</v>
      </c>
      <c r="EC21" s="1">
        <v>125</v>
      </c>
      <c r="ED21" s="1">
        <v>5</v>
      </c>
      <c r="EE21" s="1">
        <v>17</v>
      </c>
      <c r="EF21" s="1">
        <v>37</v>
      </c>
      <c r="EG21" s="1">
        <v>59</v>
      </c>
      <c r="EH21" s="1">
        <v>14</v>
      </c>
      <c r="EI21" s="1">
        <v>24</v>
      </c>
      <c r="EJ21" s="1">
        <v>4</v>
      </c>
      <c r="EL21" s="1">
        <v>1</v>
      </c>
      <c r="EN21" s="1">
        <v>1</v>
      </c>
      <c r="EO21" s="1">
        <v>1</v>
      </c>
      <c r="EP21" s="1">
        <v>12621</v>
      </c>
      <c r="EQ21" s="1">
        <v>6089</v>
      </c>
      <c r="ER21" s="1">
        <v>6532</v>
      </c>
      <c r="ES21" s="1">
        <v>11419</v>
      </c>
      <c r="ET21" s="1">
        <v>5410</v>
      </c>
      <c r="EU21" s="1">
        <v>6009</v>
      </c>
      <c r="EV21" s="1">
        <v>10692</v>
      </c>
      <c r="EW21" s="1">
        <v>5087</v>
      </c>
      <c r="EX21" s="1">
        <v>5605</v>
      </c>
      <c r="EY21" s="1">
        <v>11040</v>
      </c>
      <c r="EZ21" s="1">
        <v>5308</v>
      </c>
      <c r="FA21" s="1">
        <v>5732</v>
      </c>
      <c r="FB21" s="1">
        <v>10511</v>
      </c>
      <c r="FC21" s="1">
        <v>5041</v>
      </c>
      <c r="FD21" s="1">
        <v>5471</v>
      </c>
      <c r="FE21" s="3">
        <v>-16.72</v>
      </c>
      <c r="FF21" s="3">
        <v>-9.52</v>
      </c>
      <c r="FG21" s="3">
        <v>-12.53</v>
      </c>
      <c r="FH21" s="1">
        <v>645</v>
      </c>
      <c r="FI21" s="1">
        <v>1032</v>
      </c>
      <c r="FJ21" s="1">
        <v>343</v>
      </c>
      <c r="FK21" s="1">
        <v>727</v>
      </c>
      <c r="FL21" s="1">
        <v>601</v>
      </c>
      <c r="FM21" s="1">
        <v>2769</v>
      </c>
      <c r="FN21" s="1">
        <v>2437</v>
      </c>
      <c r="FO21" s="1">
        <v>1940</v>
      </c>
      <c r="FP21" s="1">
        <v>1535</v>
      </c>
      <c r="FQ21" s="1">
        <v>796</v>
      </c>
      <c r="FR21" s="1">
        <v>739</v>
      </c>
      <c r="FS21" s="3">
        <v>0.15</v>
      </c>
      <c r="FT21" s="3">
        <v>0.06</v>
      </c>
      <c r="FU21" s="3">
        <v>0.1</v>
      </c>
      <c r="FV21" s="3">
        <v>0.03</v>
      </c>
      <c r="FW21" s="3">
        <v>0.07</v>
      </c>
      <c r="FX21" s="3">
        <v>0.06</v>
      </c>
      <c r="FY21" s="3">
        <v>0.26</v>
      </c>
      <c r="FZ21" s="3">
        <v>0.23</v>
      </c>
      <c r="GA21" s="3">
        <v>0.18</v>
      </c>
      <c r="GB21" s="1">
        <v>1</v>
      </c>
      <c r="GC21" s="1">
        <v>1</v>
      </c>
      <c r="GD21" s="3">
        <v>0.41</v>
      </c>
      <c r="GE21" s="3">
        <v>0.53</v>
      </c>
      <c r="GF21" s="3">
        <v>0.03</v>
      </c>
      <c r="GG21" s="1">
        <v>1</v>
      </c>
      <c r="GH21" s="3">
        <v>0.06</v>
      </c>
      <c r="GI21" s="3">
        <v>0.04</v>
      </c>
      <c r="GJ21" s="3">
        <v>0.02</v>
      </c>
      <c r="GK21" s="1">
        <v>4</v>
      </c>
      <c r="GL21" s="3">
        <v>0.15</v>
      </c>
      <c r="GM21" s="3">
        <v>0.14</v>
      </c>
      <c r="GN21">
        <v>144</v>
      </c>
      <c r="GO21">
        <v>15</v>
      </c>
      <c r="GP21">
        <v>10</v>
      </c>
      <c r="GQ21">
        <v>12</v>
      </c>
      <c r="GR21">
        <v>11</v>
      </c>
      <c r="GS21">
        <v>18</v>
      </c>
      <c r="GT21">
        <v>16</v>
      </c>
      <c r="GU21">
        <v>13</v>
      </c>
      <c r="GV21">
        <v>22</v>
      </c>
      <c r="GW21">
        <v>14</v>
      </c>
      <c r="GX21">
        <v>13</v>
      </c>
      <c r="GY21">
        <v>30</v>
      </c>
      <c r="GZ21">
        <v>59</v>
      </c>
      <c r="HA21">
        <v>44</v>
      </c>
      <c r="HB21">
        <v>11</v>
      </c>
      <c r="HC21"/>
      <c r="HD21">
        <v>20</v>
      </c>
      <c r="HE21">
        <v>3</v>
      </c>
      <c r="HF21">
        <v>2</v>
      </c>
      <c r="HG21">
        <v>5</v>
      </c>
      <c r="HH21">
        <v>45</v>
      </c>
      <c r="HI21">
        <v>13</v>
      </c>
      <c r="HJ21">
        <v>2</v>
      </c>
      <c r="HK21">
        <v>10</v>
      </c>
      <c r="HL21">
        <v>8</v>
      </c>
      <c r="HM21">
        <v>27</v>
      </c>
      <c r="HN21">
        <v>4</v>
      </c>
      <c r="HO21">
        <v>5</v>
      </c>
      <c r="HP21" s="31">
        <f t="shared" si="14"/>
        <v>0.047872340425531915</v>
      </c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2.75">
      <c r="A22" s="24">
        <v>242</v>
      </c>
      <c r="B22" s="25" t="s">
        <v>414</v>
      </c>
      <c r="C22" s="26">
        <v>24</v>
      </c>
      <c r="D22" s="25" t="s">
        <v>413</v>
      </c>
      <c r="E22" s="26">
        <v>2</v>
      </c>
      <c r="F22" s="25" t="s">
        <v>404</v>
      </c>
      <c r="G22" s="26">
        <f t="shared" si="0"/>
        <v>1</v>
      </c>
      <c r="H22" s="26">
        <f t="shared" si="1"/>
        <v>0</v>
      </c>
      <c r="I22" s="26">
        <f t="shared" si="2"/>
        <v>0</v>
      </c>
      <c r="J22" s="26">
        <f t="shared" si="3"/>
        <v>0</v>
      </c>
      <c r="K22" t="s">
        <v>612</v>
      </c>
      <c r="L22" s="26">
        <v>0</v>
      </c>
      <c r="M22" s="26">
        <v>0</v>
      </c>
      <c r="N22" s="26">
        <v>1</v>
      </c>
      <c r="O22" s="1" t="s">
        <v>140</v>
      </c>
      <c r="P22" s="26">
        <f t="shared" si="4"/>
        <v>0</v>
      </c>
      <c r="Q22" s="26">
        <f t="shared" si="5"/>
        <v>0</v>
      </c>
      <c r="R22" s="26">
        <f t="shared" si="6"/>
        <v>0</v>
      </c>
      <c r="S22" s="26">
        <f t="shared" si="7"/>
        <v>1</v>
      </c>
      <c r="T22" s="26">
        <f t="shared" si="8"/>
        <v>0</v>
      </c>
      <c r="U22" s="26">
        <f t="shared" si="9"/>
        <v>0</v>
      </c>
      <c r="V22" s="26">
        <f t="shared" si="10"/>
        <v>0</v>
      </c>
      <c r="W22" s="1" t="s">
        <v>481</v>
      </c>
      <c r="X22" s="1">
        <v>0</v>
      </c>
      <c r="Y22" s="55">
        <v>51</v>
      </c>
      <c r="Z22" s="31">
        <f t="shared" si="12"/>
        <v>0.02650727650727651</v>
      </c>
      <c r="AA22">
        <v>12</v>
      </c>
      <c r="AB22">
        <v>21</v>
      </c>
      <c r="AC22">
        <v>14</v>
      </c>
      <c r="AD22">
        <v>4</v>
      </c>
      <c r="AE22" s="2">
        <v>176.993</v>
      </c>
      <c r="AF22" s="3">
        <v>3758.91</v>
      </c>
      <c r="AG22" s="1">
        <v>6653</v>
      </c>
      <c r="AH22" s="1">
        <v>3075</v>
      </c>
      <c r="AI22" s="1">
        <v>3578</v>
      </c>
      <c r="AJ22" s="1">
        <v>381</v>
      </c>
      <c r="AK22" s="33">
        <f t="shared" si="13"/>
        <v>0.16529284164859</v>
      </c>
      <c r="AL22" s="1">
        <v>207</v>
      </c>
      <c r="AM22" s="1">
        <v>174</v>
      </c>
      <c r="AN22" s="1">
        <v>300</v>
      </c>
      <c r="AO22" s="1">
        <v>81</v>
      </c>
      <c r="AP22" s="1">
        <v>257</v>
      </c>
      <c r="AQ22" s="1">
        <v>124</v>
      </c>
      <c r="AR22" s="1">
        <v>6</v>
      </c>
      <c r="AS22" s="1">
        <v>33</v>
      </c>
      <c r="AT22" s="1">
        <v>267</v>
      </c>
      <c r="AU22" s="1">
        <v>75</v>
      </c>
      <c r="AV22" s="1">
        <v>135</v>
      </c>
      <c r="AW22" s="1">
        <v>180</v>
      </c>
      <c r="AX22" s="1">
        <v>159</v>
      </c>
      <c r="AY22" s="1">
        <v>90</v>
      </c>
      <c r="AZ22" s="1">
        <v>62</v>
      </c>
      <c r="BA22" s="1">
        <v>5</v>
      </c>
      <c r="BB22" s="1">
        <v>0</v>
      </c>
      <c r="BC22" s="1">
        <v>40</v>
      </c>
      <c r="BD22" s="1">
        <v>30</v>
      </c>
      <c r="BE22" s="1">
        <v>12</v>
      </c>
      <c r="BF22" s="1">
        <v>0</v>
      </c>
      <c r="BG22" s="1">
        <v>9</v>
      </c>
      <c r="BH22" s="4">
        <v>3919</v>
      </c>
      <c r="BI22" s="11">
        <v>25.74636386833376</v>
      </c>
      <c r="BJ22" s="13">
        <v>57.10640469507528</v>
      </c>
      <c r="BK22" s="11">
        <v>5.511610104618525</v>
      </c>
      <c r="BL22" s="11">
        <v>4.235774432253126</v>
      </c>
      <c r="BM22" s="11">
        <v>2.066853789231947</v>
      </c>
      <c r="BN22" s="11">
        <v>5.332993110487369</v>
      </c>
      <c r="BO22" s="4">
        <v>2665</v>
      </c>
      <c r="BP22" s="11">
        <v>35.609756097560975</v>
      </c>
      <c r="BQ22" s="13">
        <v>50.093808630394</v>
      </c>
      <c r="BR22" s="11">
        <v>3.677298311444653</v>
      </c>
      <c r="BS22" s="11">
        <v>1.5384615384615385</v>
      </c>
      <c r="BT22" s="11">
        <v>1.8386491557223266</v>
      </c>
      <c r="BU22" s="11">
        <v>7.242026266416509</v>
      </c>
      <c r="BV22" s="1">
        <v>18</v>
      </c>
      <c r="BW22" s="1">
        <v>76</v>
      </c>
      <c r="BX22" s="1">
        <v>22679</v>
      </c>
      <c r="BY22" s="1">
        <v>2440</v>
      </c>
      <c r="BZ22" s="1">
        <v>1873</v>
      </c>
      <c r="CC22" s="1">
        <v>1924</v>
      </c>
      <c r="CD22" s="1">
        <v>1086</v>
      </c>
      <c r="CE22" s="1">
        <v>838</v>
      </c>
      <c r="CF22" s="1">
        <v>1721</v>
      </c>
      <c r="CG22" s="1">
        <v>203</v>
      </c>
      <c r="CH22" s="1">
        <v>1076</v>
      </c>
      <c r="CI22" s="1">
        <v>848</v>
      </c>
      <c r="CJ22" s="38">
        <v>2779</v>
      </c>
      <c r="CK22" s="38">
        <v>103</v>
      </c>
      <c r="CL22" s="38">
        <v>190</v>
      </c>
      <c r="CM22" s="38">
        <v>1203</v>
      </c>
      <c r="CN22" s="38">
        <v>1283</v>
      </c>
      <c r="CO22" s="39">
        <f t="shared" si="11"/>
        <v>0.03706369197553076</v>
      </c>
      <c r="CP22" s="35">
        <v>7110</v>
      </c>
      <c r="CQ22" s="38">
        <v>2528</v>
      </c>
      <c r="CR22" s="35">
        <v>301</v>
      </c>
      <c r="CS22" s="35">
        <v>1222</v>
      </c>
      <c r="CT22" s="35">
        <v>13</v>
      </c>
      <c r="CU22" s="35">
        <v>2400</v>
      </c>
      <c r="CV22" s="35">
        <v>646</v>
      </c>
      <c r="CW22" s="36">
        <v>103</v>
      </c>
      <c r="CX22" s="36">
        <v>21</v>
      </c>
      <c r="CY22" s="36">
        <v>27</v>
      </c>
      <c r="CZ22" s="36">
        <v>43</v>
      </c>
      <c r="DA22" s="36">
        <v>12</v>
      </c>
      <c r="DB22" s="38">
        <v>877</v>
      </c>
      <c r="DC22" s="35">
        <v>205</v>
      </c>
      <c r="DD22" s="35">
        <v>134</v>
      </c>
      <c r="DE22" s="35">
        <v>197</v>
      </c>
      <c r="DF22" s="35">
        <v>341</v>
      </c>
      <c r="DG22" s="35">
        <v>486.0715827698994</v>
      </c>
      <c r="DH22" s="42">
        <v>8.514563106796116</v>
      </c>
      <c r="DI22" s="42">
        <v>0.3155811442965097</v>
      </c>
      <c r="DJ22" s="1">
        <v>79</v>
      </c>
      <c r="DK22" s="1">
        <v>72</v>
      </c>
      <c r="DL22" s="1">
        <v>18764</v>
      </c>
      <c r="DM22" s="1">
        <v>9</v>
      </c>
      <c r="DN22" s="1">
        <v>27</v>
      </c>
      <c r="DO22" s="1">
        <v>1483</v>
      </c>
      <c r="DP22" s="1">
        <v>3171</v>
      </c>
      <c r="DQ22" s="1">
        <v>13</v>
      </c>
      <c r="DR22" s="1">
        <v>199</v>
      </c>
      <c r="DS22" s="1">
        <v>721</v>
      </c>
      <c r="DT22" s="1">
        <v>1501</v>
      </c>
      <c r="DU22" s="1">
        <v>478</v>
      </c>
      <c r="DV22" s="1">
        <v>184</v>
      </c>
      <c r="DW22" s="1">
        <v>75</v>
      </c>
      <c r="DX22" s="1">
        <v>83</v>
      </c>
      <c r="DY22" s="1">
        <v>195</v>
      </c>
      <c r="DZ22" s="1">
        <v>1</v>
      </c>
      <c r="EA22" s="1">
        <v>10</v>
      </c>
      <c r="EB22" s="1">
        <v>34</v>
      </c>
      <c r="EC22" s="1">
        <v>114</v>
      </c>
      <c r="ED22" s="1">
        <v>2</v>
      </c>
      <c r="EE22" s="1">
        <v>14</v>
      </c>
      <c r="EF22" s="1">
        <v>26</v>
      </c>
      <c r="EG22" s="1">
        <v>37</v>
      </c>
      <c r="EH22" s="1">
        <v>16</v>
      </c>
      <c r="EI22" s="1">
        <v>12</v>
      </c>
      <c r="EJ22" s="1">
        <v>1</v>
      </c>
      <c r="EN22" s="1">
        <v>3</v>
      </c>
      <c r="EO22" s="1">
        <v>8</v>
      </c>
      <c r="EP22" s="1">
        <v>9404</v>
      </c>
      <c r="EQ22" s="1">
        <v>4478</v>
      </c>
      <c r="ER22" s="1">
        <v>4927</v>
      </c>
      <c r="ES22" s="1">
        <v>8107</v>
      </c>
      <c r="ET22" s="1">
        <v>3729</v>
      </c>
      <c r="EU22" s="1">
        <v>4379</v>
      </c>
      <c r="EV22" s="1">
        <v>7138</v>
      </c>
      <c r="EW22" s="1">
        <v>3275</v>
      </c>
      <c r="EX22" s="1">
        <v>3864</v>
      </c>
      <c r="EY22" s="1">
        <v>7028</v>
      </c>
      <c r="EZ22" s="1">
        <v>3300</v>
      </c>
      <c r="FA22" s="1">
        <v>3728</v>
      </c>
      <c r="FB22" s="1">
        <v>6653</v>
      </c>
      <c r="FC22" s="1">
        <v>3075</v>
      </c>
      <c r="FD22" s="1">
        <v>3578</v>
      </c>
      <c r="FE22" s="3">
        <v>-29.25</v>
      </c>
      <c r="FF22" s="3">
        <v>-13.79</v>
      </c>
      <c r="FG22" s="3">
        <v>-25.27</v>
      </c>
      <c r="FH22" s="1">
        <v>434</v>
      </c>
      <c r="FI22" s="1">
        <v>659</v>
      </c>
      <c r="FJ22" s="1">
        <v>191</v>
      </c>
      <c r="FK22" s="1">
        <v>492</v>
      </c>
      <c r="FL22" s="1">
        <v>416</v>
      </c>
      <c r="FM22" s="1">
        <v>1744</v>
      </c>
      <c r="FN22" s="1">
        <v>1467</v>
      </c>
      <c r="FO22" s="1">
        <v>1261</v>
      </c>
      <c r="FP22" s="1">
        <v>911</v>
      </c>
      <c r="FQ22" s="1">
        <v>449</v>
      </c>
      <c r="FR22" s="1">
        <v>462</v>
      </c>
      <c r="FS22" s="3">
        <v>0.14</v>
      </c>
      <c r="FT22" s="3">
        <v>0.07</v>
      </c>
      <c r="FU22" s="3">
        <v>0.1</v>
      </c>
      <c r="FV22" s="3">
        <v>0.03</v>
      </c>
      <c r="FW22" s="3">
        <v>0.07</v>
      </c>
      <c r="FX22" s="3">
        <v>0.06</v>
      </c>
      <c r="FY22" s="3">
        <v>0.26</v>
      </c>
      <c r="FZ22" s="3">
        <v>0.22</v>
      </c>
      <c r="GA22" s="3">
        <v>0.19</v>
      </c>
      <c r="GB22" s="1">
        <v>5</v>
      </c>
      <c r="GC22" s="1">
        <v>1</v>
      </c>
      <c r="GD22" s="3">
        <v>0.88</v>
      </c>
      <c r="GE22" s="3">
        <v>0.07</v>
      </c>
      <c r="GF22" s="3">
        <v>0.03</v>
      </c>
      <c r="GG22" s="1">
        <v>4</v>
      </c>
      <c r="GH22" s="3">
        <v>0.06</v>
      </c>
      <c r="GI22" s="3">
        <v>0.04</v>
      </c>
      <c r="GJ22" s="3">
        <v>0.02</v>
      </c>
      <c r="GK22" s="1">
        <v>4</v>
      </c>
      <c r="GL22" s="3">
        <v>0.16</v>
      </c>
      <c r="GM22" s="3">
        <v>0.13</v>
      </c>
      <c r="GN22">
        <v>51</v>
      </c>
      <c r="GO22">
        <v>5</v>
      </c>
      <c r="GP22">
        <v>6</v>
      </c>
      <c r="GQ22">
        <v>1</v>
      </c>
      <c r="GR22">
        <v>6</v>
      </c>
      <c r="GS22">
        <v>2</v>
      </c>
      <c r="GT22">
        <v>7</v>
      </c>
      <c r="GU22">
        <v>7</v>
      </c>
      <c r="GV22">
        <v>2</v>
      </c>
      <c r="GW22">
        <v>6</v>
      </c>
      <c r="GX22">
        <v>9</v>
      </c>
      <c r="GY22">
        <v>12</v>
      </c>
      <c r="GZ22">
        <v>21</v>
      </c>
      <c r="HA22">
        <v>14</v>
      </c>
      <c r="HB22">
        <v>4</v>
      </c>
      <c r="HC22"/>
      <c r="HD22">
        <v>11</v>
      </c>
      <c r="HE22"/>
      <c r="HF22"/>
      <c r="HG22">
        <v>1</v>
      </c>
      <c r="HH22">
        <v>19</v>
      </c>
      <c r="HI22">
        <v>2</v>
      </c>
      <c r="HJ22"/>
      <c r="HK22">
        <v>3</v>
      </c>
      <c r="HL22">
        <v>1</v>
      </c>
      <c r="HM22">
        <v>14</v>
      </c>
      <c r="HN22"/>
      <c r="HO22"/>
      <c r="HP22" s="31">
        <f t="shared" si="14"/>
        <v>0.02650727650727651</v>
      </c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.75">
      <c r="A23" s="24">
        <v>243</v>
      </c>
      <c r="B23" s="25" t="s">
        <v>415</v>
      </c>
      <c r="C23" s="26">
        <v>24</v>
      </c>
      <c r="D23" s="25" t="s">
        <v>413</v>
      </c>
      <c r="E23" s="26">
        <v>2</v>
      </c>
      <c r="F23" s="25" t="s">
        <v>404</v>
      </c>
      <c r="G23" s="26">
        <f t="shared" si="0"/>
        <v>1</v>
      </c>
      <c r="H23" s="26">
        <f t="shared" si="1"/>
        <v>0</v>
      </c>
      <c r="I23" s="26">
        <f t="shared" si="2"/>
        <v>0</v>
      </c>
      <c r="J23" s="26">
        <f t="shared" si="3"/>
        <v>0</v>
      </c>
      <c r="K23" t="s">
        <v>614</v>
      </c>
      <c r="L23" s="26">
        <v>0</v>
      </c>
      <c r="M23" s="26">
        <v>0</v>
      </c>
      <c r="N23" s="26">
        <v>0</v>
      </c>
      <c r="O23" s="1" t="s">
        <v>140</v>
      </c>
      <c r="P23" s="26">
        <f t="shared" si="4"/>
        <v>0</v>
      </c>
      <c r="Q23" s="26">
        <f t="shared" si="5"/>
        <v>0</v>
      </c>
      <c r="R23" s="26">
        <f t="shared" si="6"/>
        <v>0</v>
      </c>
      <c r="S23" s="26">
        <f t="shared" si="7"/>
        <v>1</v>
      </c>
      <c r="T23" s="26">
        <f t="shared" si="8"/>
        <v>0</v>
      </c>
      <c r="U23" s="26">
        <f t="shared" si="9"/>
        <v>0</v>
      </c>
      <c r="V23" s="26">
        <f t="shared" si="10"/>
        <v>0</v>
      </c>
      <c r="W23" s="1" t="s">
        <v>481</v>
      </c>
      <c r="X23" s="1">
        <v>0</v>
      </c>
      <c r="Y23" s="55">
        <v>105</v>
      </c>
      <c r="Z23" s="31">
        <f t="shared" si="12"/>
        <v>0.048723897911832945</v>
      </c>
      <c r="AA23">
        <v>23</v>
      </c>
      <c r="AB23">
        <v>52</v>
      </c>
      <c r="AC23">
        <v>27</v>
      </c>
      <c r="AD23">
        <v>3</v>
      </c>
      <c r="AE23" s="2">
        <v>338.567</v>
      </c>
      <c r="AF23" s="3">
        <v>2358.47</v>
      </c>
      <c r="AG23" s="1">
        <v>7985</v>
      </c>
      <c r="AH23" s="1">
        <v>3780</v>
      </c>
      <c r="AI23" s="1">
        <v>4206</v>
      </c>
      <c r="AJ23" s="1">
        <v>407</v>
      </c>
      <c r="AK23" s="33">
        <f t="shared" si="13"/>
        <v>0.15886026541764248</v>
      </c>
      <c r="AL23" s="1">
        <v>213</v>
      </c>
      <c r="AM23" s="1">
        <v>194</v>
      </c>
      <c r="AN23" s="1">
        <v>297</v>
      </c>
      <c r="AO23" s="1">
        <v>110</v>
      </c>
      <c r="AP23" s="1">
        <v>244</v>
      </c>
      <c r="AQ23" s="1">
        <v>163</v>
      </c>
      <c r="AR23" s="1">
        <v>4</v>
      </c>
      <c r="AS23" s="1">
        <v>27</v>
      </c>
      <c r="AT23" s="1">
        <v>290</v>
      </c>
      <c r="AU23" s="1">
        <v>86</v>
      </c>
      <c r="AV23" s="1">
        <v>129</v>
      </c>
      <c r="AW23" s="1">
        <v>341</v>
      </c>
      <c r="AX23" s="1">
        <v>196</v>
      </c>
      <c r="AY23" s="1">
        <v>125</v>
      </c>
      <c r="AZ23" s="1">
        <v>78</v>
      </c>
      <c r="BA23" s="1">
        <v>4</v>
      </c>
      <c r="BB23" s="1">
        <v>0</v>
      </c>
      <c r="BC23" s="1">
        <v>23</v>
      </c>
      <c r="BD23" s="1">
        <v>43</v>
      </c>
      <c r="BE23" s="1">
        <v>112</v>
      </c>
      <c r="BF23" s="1">
        <v>10</v>
      </c>
      <c r="BG23" s="1">
        <v>20</v>
      </c>
      <c r="BH23" s="4">
        <v>4867</v>
      </c>
      <c r="BI23" s="11">
        <v>27.511814259297307</v>
      </c>
      <c r="BJ23" s="13">
        <v>52.948428189850006</v>
      </c>
      <c r="BK23" s="11">
        <v>6.554345592767619</v>
      </c>
      <c r="BL23" s="11">
        <v>5.89685637970002</v>
      </c>
      <c r="BM23" s="11">
        <v>2.2190260941031434</v>
      </c>
      <c r="BN23" s="11">
        <v>4.869529484281899</v>
      </c>
      <c r="BO23" s="4">
        <v>3428</v>
      </c>
      <c r="BP23" s="11">
        <v>40.57759626604434</v>
      </c>
      <c r="BQ23" s="13">
        <v>46.12018669778296</v>
      </c>
      <c r="BR23" s="11">
        <v>4.667444574095683</v>
      </c>
      <c r="BS23" s="11">
        <v>1.662777129521587</v>
      </c>
      <c r="BT23" s="11">
        <v>1.3710618436406068</v>
      </c>
      <c r="BU23" s="11">
        <v>5.600933488914819</v>
      </c>
      <c r="BV23" s="1">
        <v>104</v>
      </c>
      <c r="BW23" s="1">
        <v>718</v>
      </c>
      <c r="BX23" s="1">
        <v>159967</v>
      </c>
      <c r="BY23" s="1">
        <v>36456</v>
      </c>
      <c r="BZ23" s="1">
        <v>26770</v>
      </c>
      <c r="CA23" s="1">
        <v>1</v>
      </c>
      <c r="CC23" s="1">
        <v>2155</v>
      </c>
      <c r="CD23" s="1">
        <v>1220</v>
      </c>
      <c r="CE23" s="1">
        <v>935</v>
      </c>
      <c r="CF23" s="1">
        <v>1962</v>
      </c>
      <c r="CG23" s="1">
        <v>193</v>
      </c>
      <c r="CH23" s="1">
        <v>1090</v>
      </c>
      <c r="CI23" s="1">
        <v>1065</v>
      </c>
      <c r="CJ23" s="38">
        <v>3286</v>
      </c>
      <c r="CK23" s="38">
        <v>200</v>
      </c>
      <c r="CL23" s="38">
        <v>275</v>
      </c>
      <c r="CM23" s="38">
        <v>1521</v>
      </c>
      <c r="CN23" s="38">
        <v>1290</v>
      </c>
      <c r="CO23" s="39">
        <f t="shared" si="11"/>
        <v>0.06086427267194157</v>
      </c>
      <c r="CP23" s="35">
        <v>8519</v>
      </c>
      <c r="CQ23" s="38">
        <v>2992</v>
      </c>
      <c r="CR23" s="35">
        <v>355</v>
      </c>
      <c r="CS23" s="35">
        <v>1785</v>
      </c>
      <c r="CT23" s="35">
        <v>38</v>
      </c>
      <c r="CU23" s="35">
        <v>2851</v>
      </c>
      <c r="CV23" s="35">
        <v>498</v>
      </c>
      <c r="CW23" s="36">
        <v>312</v>
      </c>
      <c r="CX23" s="36">
        <v>58</v>
      </c>
      <c r="CY23" s="36">
        <v>124</v>
      </c>
      <c r="CZ23" s="36">
        <v>113</v>
      </c>
      <c r="DA23" s="36">
        <v>17</v>
      </c>
      <c r="DB23" s="38">
        <v>2060</v>
      </c>
      <c r="DC23" s="35">
        <v>349</v>
      </c>
      <c r="DD23" s="35">
        <v>848</v>
      </c>
      <c r="DE23" s="35">
        <v>490</v>
      </c>
      <c r="DF23" s="35">
        <v>373</v>
      </c>
      <c r="DG23" s="35">
        <v>603.8576537491952</v>
      </c>
      <c r="DH23" s="42">
        <v>6.6025641025640915</v>
      </c>
      <c r="DI23" s="42">
        <v>0.6269020085209978</v>
      </c>
      <c r="DJ23" s="1">
        <v>605</v>
      </c>
      <c r="DK23" s="1">
        <v>560</v>
      </c>
      <c r="DL23" s="1">
        <v>36265</v>
      </c>
      <c r="DM23" s="1">
        <v>21</v>
      </c>
      <c r="DN23" s="1">
        <v>82</v>
      </c>
      <c r="DO23" s="1">
        <v>6263</v>
      </c>
      <c r="DP23" s="1">
        <v>3673</v>
      </c>
      <c r="DQ23" s="1">
        <v>11</v>
      </c>
      <c r="DR23" s="1">
        <v>59</v>
      </c>
      <c r="DS23" s="1">
        <v>535</v>
      </c>
      <c r="DT23" s="1">
        <v>1822</v>
      </c>
      <c r="DU23" s="1">
        <v>851</v>
      </c>
      <c r="DV23" s="1">
        <v>259</v>
      </c>
      <c r="DW23" s="1">
        <v>136</v>
      </c>
      <c r="DX23" s="1">
        <v>93</v>
      </c>
      <c r="DY23" s="1">
        <v>199</v>
      </c>
      <c r="DZ23" s="1">
        <v>4</v>
      </c>
      <c r="EA23" s="1">
        <v>9</v>
      </c>
      <c r="EB23" s="1">
        <v>49</v>
      </c>
      <c r="EC23" s="1">
        <v>121</v>
      </c>
      <c r="ED23" s="1">
        <v>8</v>
      </c>
      <c r="EE23" s="1">
        <v>18</v>
      </c>
      <c r="EF23" s="1">
        <v>23</v>
      </c>
      <c r="EG23" s="1">
        <v>31</v>
      </c>
      <c r="EH23" s="1">
        <v>6</v>
      </c>
      <c r="EI23" s="1">
        <v>12</v>
      </c>
      <c r="EJ23" s="1">
        <v>3</v>
      </c>
      <c r="EM23" s="1">
        <v>1</v>
      </c>
      <c r="EO23" s="1">
        <v>7</v>
      </c>
      <c r="EP23" s="1">
        <v>10646</v>
      </c>
      <c r="EQ23" s="1">
        <v>5145</v>
      </c>
      <c r="ER23" s="1">
        <v>5501</v>
      </c>
      <c r="ES23" s="1">
        <v>9276</v>
      </c>
      <c r="ET23" s="1">
        <v>4378</v>
      </c>
      <c r="EU23" s="1">
        <v>4898</v>
      </c>
      <c r="EV23" s="1">
        <v>8370</v>
      </c>
      <c r="EW23" s="1">
        <v>3929</v>
      </c>
      <c r="EX23" s="1">
        <v>4441</v>
      </c>
      <c r="EY23" s="1">
        <v>8524</v>
      </c>
      <c r="EZ23" s="1">
        <v>4051</v>
      </c>
      <c r="FA23" s="1">
        <v>4473</v>
      </c>
      <c r="FB23" s="1">
        <v>7985</v>
      </c>
      <c r="FC23" s="1">
        <v>3780</v>
      </c>
      <c r="FD23" s="1">
        <v>4206</v>
      </c>
      <c r="FE23" s="3">
        <v>-25</v>
      </c>
      <c r="FF23" s="3">
        <v>-12.87</v>
      </c>
      <c r="FG23" s="3">
        <v>-19.93</v>
      </c>
      <c r="FH23" s="1">
        <v>474</v>
      </c>
      <c r="FI23" s="1">
        <v>813</v>
      </c>
      <c r="FJ23" s="1">
        <v>289</v>
      </c>
      <c r="FK23" s="1">
        <v>550</v>
      </c>
      <c r="FL23" s="1">
        <v>427</v>
      </c>
      <c r="FM23" s="1">
        <v>2092</v>
      </c>
      <c r="FN23" s="1">
        <v>1656</v>
      </c>
      <c r="FO23" s="1">
        <v>1659</v>
      </c>
      <c r="FP23" s="1">
        <v>981</v>
      </c>
      <c r="FQ23" s="1">
        <v>503</v>
      </c>
      <c r="FR23" s="1">
        <v>478</v>
      </c>
      <c r="FS23" s="3">
        <v>0.12</v>
      </c>
      <c r="FT23" s="3">
        <v>0.06</v>
      </c>
      <c r="FU23" s="3">
        <v>0.1</v>
      </c>
      <c r="FV23" s="3">
        <v>0.04</v>
      </c>
      <c r="FW23" s="3">
        <v>0.07</v>
      </c>
      <c r="FX23" s="3">
        <v>0.05</v>
      </c>
      <c r="FY23" s="3">
        <v>0.26</v>
      </c>
      <c r="FZ23" s="3">
        <v>0.21</v>
      </c>
      <c r="GA23" s="3">
        <v>0.21</v>
      </c>
      <c r="GB23" s="1">
        <v>1</v>
      </c>
      <c r="GC23" s="1">
        <v>3</v>
      </c>
      <c r="GD23" s="3">
        <v>0.57</v>
      </c>
      <c r="GE23" s="3">
        <v>0.33</v>
      </c>
      <c r="GF23" s="3">
        <v>0.01</v>
      </c>
      <c r="GG23" s="1">
        <v>4</v>
      </c>
      <c r="GH23" s="3">
        <v>0.05</v>
      </c>
      <c r="GI23" s="3">
        <v>0.03</v>
      </c>
      <c r="GJ23" s="3">
        <v>0.02</v>
      </c>
      <c r="GK23" s="1">
        <v>4</v>
      </c>
      <c r="GL23" s="3">
        <v>0.14</v>
      </c>
      <c r="GM23" s="3">
        <v>0.13</v>
      </c>
      <c r="GN23">
        <v>105</v>
      </c>
      <c r="GO23">
        <v>6</v>
      </c>
      <c r="GP23">
        <v>8</v>
      </c>
      <c r="GQ23">
        <v>9</v>
      </c>
      <c r="GR23">
        <v>10</v>
      </c>
      <c r="GS23">
        <v>10</v>
      </c>
      <c r="GT23">
        <v>10</v>
      </c>
      <c r="GU23">
        <v>6</v>
      </c>
      <c r="GV23">
        <v>15</v>
      </c>
      <c r="GW23">
        <v>18</v>
      </c>
      <c r="GX23">
        <v>13</v>
      </c>
      <c r="GY23">
        <v>23</v>
      </c>
      <c r="GZ23">
        <v>52</v>
      </c>
      <c r="HA23">
        <v>27</v>
      </c>
      <c r="HB23">
        <v>3</v>
      </c>
      <c r="HC23"/>
      <c r="HD23">
        <v>18</v>
      </c>
      <c r="HE23"/>
      <c r="HF23">
        <v>1</v>
      </c>
      <c r="HG23">
        <v>4</v>
      </c>
      <c r="HH23">
        <v>44</v>
      </c>
      <c r="HI23">
        <v>7</v>
      </c>
      <c r="HJ23">
        <v>1</v>
      </c>
      <c r="HK23">
        <v>2</v>
      </c>
      <c r="HL23">
        <v>5</v>
      </c>
      <c r="HM23">
        <v>14</v>
      </c>
      <c r="HN23">
        <v>5</v>
      </c>
      <c r="HO23">
        <v>4</v>
      </c>
      <c r="HP23" s="31">
        <f t="shared" si="14"/>
        <v>0.048723897911832945</v>
      </c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2.75">
      <c r="A24" s="24">
        <v>244</v>
      </c>
      <c r="B24" s="25" t="s">
        <v>416</v>
      </c>
      <c r="C24" s="26">
        <v>24</v>
      </c>
      <c r="D24" s="25" t="s">
        <v>413</v>
      </c>
      <c r="E24" s="26">
        <v>2</v>
      </c>
      <c r="F24" s="25" t="s">
        <v>404</v>
      </c>
      <c r="G24" s="26">
        <f t="shared" si="0"/>
        <v>1</v>
      </c>
      <c r="H24" s="26">
        <f t="shared" si="1"/>
        <v>0</v>
      </c>
      <c r="I24" s="26">
        <f t="shared" si="2"/>
        <v>0</v>
      </c>
      <c r="J24" s="26">
        <f t="shared" si="3"/>
        <v>0</v>
      </c>
      <c r="K24" t="s">
        <v>612</v>
      </c>
      <c r="L24" s="26">
        <v>0</v>
      </c>
      <c r="M24" s="26">
        <v>0</v>
      </c>
      <c r="N24" s="26">
        <v>1</v>
      </c>
      <c r="O24" s="1" t="s">
        <v>143</v>
      </c>
      <c r="P24" s="26">
        <f t="shared" si="4"/>
        <v>0</v>
      </c>
      <c r="Q24" s="26">
        <f t="shared" si="5"/>
        <v>0</v>
      </c>
      <c r="R24" s="26">
        <f t="shared" si="6"/>
        <v>0</v>
      </c>
      <c r="S24" s="26">
        <f t="shared" si="7"/>
        <v>0</v>
      </c>
      <c r="T24" s="26">
        <f t="shared" si="8"/>
        <v>1</v>
      </c>
      <c r="U24" s="26">
        <f t="shared" si="9"/>
        <v>0</v>
      </c>
      <c r="V24" s="26">
        <f t="shared" si="10"/>
        <v>0</v>
      </c>
      <c r="W24" s="1" t="s">
        <v>144</v>
      </c>
      <c r="X24" s="1">
        <v>0</v>
      </c>
      <c r="Y24" s="55">
        <v>36</v>
      </c>
      <c r="Z24" s="31">
        <f t="shared" si="12"/>
        <v>0.03765690376569038</v>
      </c>
      <c r="AA24">
        <v>15</v>
      </c>
      <c r="AB24">
        <v>13</v>
      </c>
      <c r="AC24">
        <v>8</v>
      </c>
      <c r="AD24"/>
      <c r="AE24" s="2">
        <v>172.099</v>
      </c>
      <c r="AF24" s="3">
        <v>1955.85</v>
      </c>
      <c r="AG24" s="1">
        <v>3366</v>
      </c>
      <c r="AH24" s="1">
        <v>1612</v>
      </c>
      <c r="AI24" s="1">
        <v>1754</v>
      </c>
      <c r="AJ24" s="1">
        <v>97</v>
      </c>
      <c r="AK24" s="33">
        <f t="shared" si="13"/>
        <v>0.09211775878442545</v>
      </c>
      <c r="AL24" s="1">
        <v>48</v>
      </c>
      <c r="AM24" s="1">
        <v>49</v>
      </c>
      <c r="AN24" s="1">
        <v>92</v>
      </c>
      <c r="AO24" s="1">
        <v>5</v>
      </c>
      <c r="AP24" s="1">
        <v>28</v>
      </c>
      <c r="AQ24" s="1">
        <v>69</v>
      </c>
      <c r="AR24" s="1">
        <v>2</v>
      </c>
      <c r="AS24" s="1">
        <v>4</v>
      </c>
      <c r="AT24" s="1">
        <v>58</v>
      </c>
      <c r="AU24" s="1">
        <v>33</v>
      </c>
      <c r="AV24" s="1">
        <v>52</v>
      </c>
      <c r="AW24" s="1">
        <v>181</v>
      </c>
      <c r="AX24" s="1">
        <v>160</v>
      </c>
      <c r="AY24" s="1">
        <v>96</v>
      </c>
      <c r="AZ24" s="1">
        <v>83</v>
      </c>
      <c r="BA24" s="1">
        <v>0</v>
      </c>
      <c r="BB24" s="1">
        <v>0</v>
      </c>
      <c r="BC24" s="1">
        <v>34</v>
      </c>
      <c r="BD24" s="1">
        <v>30</v>
      </c>
      <c r="BE24" s="1">
        <v>8</v>
      </c>
      <c r="BF24" s="1">
        <v>1</v>
      </c>
      <c r="BG24" s="1">
        <v>6</v>
      </c>
      <c r="BH24" s="4">
        <v>2549</v>
      </c>
      <c r="BI24" s="11">
        <v>26.63789721459396</v>
      </c>
      <c r="BJ24" s="13">
        <v>52.21655551196548</v>
      </c>
      <c r="BK24" s="11">
        <v>10.35700274617497</v>
      </c>
      <c r="BL24" s="11">
        <v>6.041584935268733</v>
      </c>
      <c r="BM24" s="11">
        <v>1.726167124362495</v>
      </c>
      <c r="BN24" s="11">
        <v>3.0207924676343665</v>
      </c>
      <c r="BO24" s="4">
        <v>2104</v>
      </c>
      <c r="BP24" s="11">
        <v>39.59125475285171</v>
      </c>
      <c r="BQ24" s="13">
        <v>45.342205323193916</v>
      </c>
      <c r="BR24" s="11">
        <v>8.079847908745247</v>
      </c>
      <c r="BS24" s="11">
        <v>1.2357414448669202</v>
      </c>
      <c r="BT24" s="11">
        <v>1.4733840304182508</v>
      </c>
      <c r="BU24" s="11">
        <v>4.277566539923954</v>
      </c>
      <c r="BV24" s="1">
        <v>14</v>
      </c>
      <c r="BW24" s="1">
        <v>52</v>
      </c>
      <c r="BX24" s="1">
        <v>7140</v>
      </c>
      <c r="BY24" s="1">
        <v>1303</v>
      </c>
      <c r="BZ24" s="1">
        <v>787</v>
      </c>
      <c r="CA24" s="1">
        <v>1</v>
      </c>
      <c r="CC24" s="1">
        <v>956</v>
      </c>
      <c r="CD24" s="1">
        <v>544</v>
      </c>
      <c r="CE24" s="1">
        <v>412</v>
      </c>
      <c r="CF24" s="1">
        <v>932</v>
      </c>
      <c r="CG24" s="1">
        <v>24</v>
      </c>
      <c r="CH24" s="1">
        <v>318</v>
      </c>
      <c r="CI24" s="1">
        <v>638</v>
      </c>
      <c r="CJ24" s="38">
        <v>1609</v>
      </c>
      <c r="CK24" s="38">
        <v>135</v>
      </c>
      <c r="CL24" s="38">
        <v>165</v>
      </c>
      <c r="CM24" s="38">
        <v>827</v>
      </c>
      <c r="CN24" s="38">
        <v>482</v>
      </c>
      <c r="CO24" s="39">
        <f t="shared" si="11"/>
        <v>0.0839030453697949</v>
      </c>
      <c r="CP24" s="35">
        <v>3663</v>
      </c>
      <c r="CQ24" s="38">
        <v>1459</v>
      </c>
      <c r="CR24" s="35">
        <v>109</v>
      </c>
      <c r="CS24" s="35">
        <v>832</v>
      </c>
      <c r="CT24" s="35">
        <v>17</v>
      </c>
      <c r="CU24" s="35">
        <v>1206</v>
      </c>
      <c r="CV24" s="35">
        <v>40</v>
      </c>
      <c r="CW24" s="36">
        <v>88</v>
      </c>
      <c r="CX24" s="36">
        <v>24</v>
      </c>
      <c r="CY24" s="36">
        <v>29</v>
      </c>
      <c r="CZ24" s="36">
        <v>31</v>
      </c>
      <c r="DA24" s="36">
        <v>4</v>
      </c>
      <c r="DB24" s="38">
        <v>313</v>
      </c>
      <c r="DC24" s="35">
        <v>97</v>
      </c>
      <c r="DD24" s="35">
        <v>82</v>
      </c>
      <c r="DE24" s="35">
        <v>102</v>
      </c>
      <c r="DF24" s="35">
        <v>32</v>
      </c>
      <c r="DG24" s="35">
        <v>172.91527979957323</v>
      </c>
      <c r="DH24" s="42">
        <v>3.5568181818181683</v>
      </c>
      <c r="DI24" s="42">
        <v>0.19453076444996867</v>
      </c>
      <c r="DJ24" s="1">
        <v>257</v>
      </c>
      <c r="DK24" s="1">
        <v>239</v>
      </c>
      <c r="DL24" s="1">
        <v>11010</v>
      </c>
      <c r="DM24" s="1">
        <v>4</v>
      </c>
      <c r="DN24" s="1">
        <v>31</v>
      </c>
      <c r="DO24" s="1">
        <v>2304</v>
      </c>
      <c r="DP24" s="1">
        <v>1649</v>
      </c>
      <c r="DQ24" s="1">
        <v>6</v>
      </c>
      <c r="DR24" s="1">
        <v>40</v>
      </c>
      <c r="DS24" s="1">
        <v>223</v>
      </c>
      <c r="DT24" s="1">
        <v>453</v>
      </c>
      <c r="DU24" s="1">
        <v>582</v>
      </c>
      <c r="DV24" s="1">
        <v>204</v>
      </c>
      <c r="DW24" s="1">
        <v>141</v>
      </c>
      <c r="DX24" s="1">
        <v>25</v>
      </c>
      <c r="DY24" s="1">
        <v>64</v>
      </c>
      <c r="DZ24" s="1">
        <v>6</v>
      </c>
      <c r="EA24" s="1">
        <v>3</v>
      </c>
      <c r="EB24" s="1">
        <v>12</v>
      </c>
      <c r="EC24" s="1">
        <v>36</v>
      </c>
      <c r="ED24" s="1">
        <v>3</v>
      </c>
      <c r="EE24" s="1">
        <v>6</v>
      </c>
      <c r="EF24" s="1">
        <v>2</v>
      </c>
      <c r="EG24" s="1">
        <v>9</v>
      </c>
      <c r="EH24" s="1">
        <v>2</v>
      </c>
      <c r="EI24" s="1">
        <v>6</v>
      </c>
      <c r="EO24" s="1">
        <v>4</v>
      </c>
      <c r="EP24" s="1">
        <v>4505</v>
      </c>
      <c r="EQ24" s="1">
        <v>2168</v>
      </c>
      <c r="ER24" s="1">
        <v>2338</v>
      </c>
      <c r="ES24" s="1">
        <v>4017</v>
      </c>
      <c r="ET24" s="1">
        <v>1888</v>
      </c>
      <c r="EU24" s="1">
        <v>2130</v>
      </c>
      <c r="EV24" s="1">
        <v>3590</v>
      </c>
      <c r="EW24" s="1">
        <v>1688</v>
      </c>
      <c r="EX24" s="1">
        <v>1902</v>
      </c>
      <c r="EY24" s="1">
        <v>3532</v>
      </c>
      <c r="EZ24" s="1">
        <v>1690</v>
      </c>
      <c r="FA24" s="1">
        <v>1842</v>
      </c>
      <c r="FB24" s="1">
        <v>3366</v>
      </c>
      <c r="FC24" s="1">
        <v>1612</v>
      </c>
      <c r="FD24" s="1">
        <v>1754</v>
      </c>
      <c r="FE24" s="3">
        <v>-25.28</v>
      </c>
      <c r="FF24" s="3">
        <v>-10.83</v>
      </c>
      <c r="FG24" s="3">
        <v>-21.6</v>
      </c>
      <c r="FH24" s="1">
        <v>171</v>
      </c>
      <c r="FI24" s="1">
        <v>283</v>
      </c>
      <c r="FJ24" s="1">
        <v>83</v>
      </c>
      <c r="FK24" s="1">
        <v>145</v>
      </c>
      <c r="FL24" s="1">
        <v>103</v>
      </c>
      <c r="FM24" s="1">
        <v>863</v>
      </c>
      <c r="FN24" s="1">
        <v>925</v>
      </c>
      <c r="FO24" s="1">
        <v>804</v>
      </c>
      <c r="FP24" s="1">
        <v>92</v>
      </c>
      <c r="FQ24" s="1">
        <v>48</v>
      </c>
      <c r="FR24" s="1">
        <v>44</v>
      </c>
      <c r="FS24" s="3">
        <v>0.03</v>
      </c>
      <c r="FT24" s="3">
        <v>0.05</v>
      </c>
      <c r="FU24" s="3">
        <v>0.08</v>
      </c>
      <c r="FV24" s="3">
        <v>0.02</v>
      </c>
      <c r="FW24" s="3">
        <v>0.04</v>
      </c>
      <c r="FX24" s="3">
        <v>0.03</v>
      </c>
      <c r="FY24" s="3">
        <v>0.26</v>
      </c>
      <c r="FZ24" s="3">
        <v>0.27</v>
      </c>
      <c r="GA24" s="3">
        <v>0.24</v>
      </c>
      <c r="GB24" s="1">
        <v>1</v>
      </c>
      <c r="GC24" s="1">
        <v>1</v>
      </c>
      <c r="GD24" s="3">
        <v>0.88</v>
      </c>
      <c r="GE24" s="3">
        <v>0.04</v>
      </c>
      <c r="GF24" s="3">
        <v>0</v>
      </c>
      <c r="GG24" s="1">
        <v>4</v>
      </c>
      <c r="GH24" s="3">
        <v>0.03</v>
      </c>
      <c r="GI24" s="3">
        <v>0.01</v>
      </c>
      <c r="GJ24" s="3">
        <v>0.02</v>
      </c>
      <c r="GK24" s="1">
        <v>5</v>
      </c>
      <c r="GL24" s="3">
        <v>0.09</v>
      </c>
      <c r="GM24" s="3">
        <v>0.19</v>
      </c>
      <c r="GN24">
        <v>36</v>
      </c>
      <c r="GO24">
        <v>2</v>
      </c>
      <c r="GP24">
        <v>2</v>
      </c>
      <c r="GQ24">
        <v>2</v>
      </c>
      <c r="GR24">
        <v>4</v>
      </c>
      <c r="GS24">
        <v>5</v>
      </c>
      <c r="GT24">
        <v>8</v>
      </c>
      <c r="GU24">
        <v>3</v>
      </c>
      <c r="GV24">
        <v>2</v>
      </c>
      <c r="GW24">
        <v>2</v>
      </c>
      <c r="GX24">
        <v>6</v>
      </c>
      <c r="GY24">
        <v>15</v>
      </c>
      <c r="GZ24">
        <v>13</v>
      </c>
      <c r="HA24">
        <v>8</v>
      </c>
      <c r="HB24"/>
      <c r="HC24"/>
      <c r="HD24">
        <v>9</v>
      </c>
      <c r="HE24">
        <v>1</v>
      </c>
      <c r="HF24">
        <v>1</v>
      </c>
      <c r="HG24">
        <v>4</v>
      </c>
      <c r="HH24">
        <v>10</v>
      </c>
      <c r="HI24">
        <v>1</v>
      </c>
      <c r="HJ24">
        <v>2</v>
      </c>
      <c r="HK24">
        <v>2</v>
      </c>
      <c r="HL24">
        <v>2</v>
      </c>
      <c r="HM24">
        <v>2</v>
      </c>
      <c r="HN24"/>
      <c r="HO24">
        <v>2</v>
      </c>
      <c r="HP24" s="31">
        <f t="shared" si="14"/>
        <v>0.03765690376569038</v>
      </c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2.75">
      <c r="A25" s="24">
        <v>251</v>
      </c>
      <c r="B25" s="25" t="s">
        <v>417</v>
      </c>
      <c r="C25" s="26">
        <v>25</v>
      </c>
      <c r="D25" s="25" t="s">
        <v>418</v>
      </c>
      <c r="E25" s="26">
        <v>2</v>
      </c>
      <c r="F25" s="25" t="s">
        <v>404</v>
      </c>
      <c r="G25" s="26">
        <f t="shared" si="0"/>
        <v>1</v>
      </c>
      <c r="H25" s="26">
        <f t="shared" si="1"/>
        <v>0</v>
      </c>
      <c r="I25" s="26">
        <f t="shared" si="2"/>
        <v>0</v>
      </c>
      <c r="J25" s="26">
        <f t="shared" si="3"/>
        <v>0</v>
      </c>
      <c r="K25" t="s">
        <v>614</v>
      </c>
      <c r="L25" s="26">
        <v>0</v>
      </c>
      <c r="M25" s="26">
        <v>0</v>
      </c>
      <c r="N25" s="26">
        <v>0</v>
      </c>
      <c r="O25" s="1" t="s">
        <v>473</v>
      </c>
      <c r="P25" s="26">
        <f t="shared" si="4"/>
        <v>0</v>
      </c>
      <c r="Q25" s="26">
        <f t="shared" si="5"/>
        <v>0</v>
      </c>
      <c r="R25" s="26">
        <f t="shared" si="6"/>
        <v>0</v>
      </c>
      <c r="S25" s="26">
        <f t="shared" si="7"/>
        <v>0</v>
      </c>
      <c r="T25" s="26">
        <f t="shared" si="8"/>
        <v>0</v>
      </c>
      <c r="U25" s="26">
        <f t="shared" si="9"/>
        <v>1</v>
      </c>
      <c r="V25" s="26">
        <f t="shared" si="10"/>
        <v>0</v>
      </c>
      <c r="W25" s="1" t="s">
        <v>482</v>
      </c>
      <c r="X25" s="1">
        <v>0</v>
      </c>
      <c r="Y25" s="55">
        <v>187</v>
      </c>
      <c r="Z25" s="31">
        <f t="shared" si="12"/>
        <v>0.05254284911491992</v>
      </c>
      <c r="AA25">
        <v>39</v>
      </c>
      <c r="AB25">
        <v>86</v>
      </c>
      <c r="AC25">
        <v>59</v>
      </c>
      <c r="AD25">
        <v>3</v>
      </c>
      <c r="AE25" s="2">
        <v>323.817</v>
      </c>
      <c r="AF25" s="3">
        <v>3436.82</v>
      </c>
      <c r="AG25" s="1">
        <v>11129</v>
      </c>
      <c r="AH25" s="1">
        <v>5565</v>
      </c>
      <c r="AI25" s="1">
        <v>5564</v>
      </c>
      <c r="AJ25" s="1">
        <v>617</v>
      </c>
      <c r="AK25" s="33">
        <f t="shared" si="13"/>
        <v>0.14774904214559387</v>
      </c>
      <c r="AL25" s="1">
        <v>390</v>
      </c>
      <c r="AM25" s="1">
        <v>227</v>
      </c>
      <c r="AN25" s="1">
        <v>518</v>
      </c>
      <c r="AO25" s="1">
        <v>99</v>
      </c>
      <c r="AP25" s="1">
        <v>409</v>
      </c>
      <c r="AQ25" s="1">
        <v>208</v>
      </c>
      <c r="AR25" s="1">
        <v>13</v>
      </c>
      <c r="AS25" s="1">
        <v>55</v>
      </c>
      <c r="AT25" s="1">
        <v>450</v>
      </c>
      <c r="AU25" s="1">
        <v>99</v>
      </c>
      <c r="AV25" s="1">
        <v>231</v>
      </c>
      <c r="AW25" s="1">
        <v>369</v>
      </c>
      <c r="AX25" s="1">
        <v>343</v>
      </c>
      <c r="AY25" s="1">
        <v>251</v>
      </c>
      <c r="AZ25" s="1">
        <v>56</v>
      </c>
      <c r="BA25" s="1">
        <v>71</v>
      </c>
      <c r="BB25" s="1">
        <v>0</v>
      </c>
      <c r="BC25" s="1">
        <v>50</v>
      </c>
      <c r="BD25" s="1">
        <v>39</v>
      </c>
      <c r="BE25" s="1">
        <v>15</v>
      </c>
      <c r="BF25" s="1">
        <v>0</v>
      </c>
      <c r="BG25" s="1">
        <v>5</v>
      </c>
      <c r="BH25" s="4">
        <v>6213</v>
      </c>
      <c r="BI25" s="11">
        <v>19.604056011588604</v>
      </c>
      <c r="BJ25" s="13">
        <v>58.876549171092876</v>
      </c>
      <c r="BK25" s="11">
        <v>9.013359085787865</v>
      </c>
      <c r="BL25" s="11">
        <v>3.8145823273780786</v>
      </c>
      <c r="BM25" s="11">
        <v>3.1063898277804602</v>
      </c>
      <c r="BN25" s="11">
        <v>5.585063576372122</v>
      </c>
      <c r="BO25" s="4">
        <v>4222</v>
      </c>
      <c r="BP25" s="11">
        <v>30.222643297015633</v>
      </c>
      <c r="BQ25" s="13">
        <v>51.350071056371384</v>
      </c>
      <c r="BR25" s="11">
        <v>6.442444339175745</v>
      </c>
      <c r="BS25" s="11">
        <v>1.468498342018001</v>
      </c>
      <c r="BT25" s="11">
        <v>3.10279488394126</v>
      </c>
      <c r="BU25" s="11">
        <v>7.4135480814779715</v>
      </c>
      <c r="BV25" s="1">
        <v>60</v>
      </c>
      <c r="BW25" s="1">
        <v>353</v>
      </c>
      <c r="BX25" s="1">
        <v>69738</v>
      </c>
      <c r="BY25" s="1">
        <v>11524</v>
      </c>
      <c r="BZ25" s="1">
        <v>7620</v>
      </c>
      <c r="CA25" s="1">
        <v>11</v>
      </c>
      <c r="CB25" s="1">
        <v>603</v>
      </c>
      <c r="CC25" s="1">
        <v>3559</v>
      </c>
      <c r="CD25" s="1">
        <v>2017</v>
      </c>
      <c r="CE25" s="1">
        <v>1542</v>
      </c>
      <c r="CF25" s="1">
        <v>3305</v>
      </c>
      <c r="CG25" s="1">
        <v>254</v>
      </c>
      <c r="CH25" s="1">
        <v>1867</v>
      </c>
      <c r="CI25" s="1">
        <v>1692</v>
      </c>
      <c r="CJ25" s="38">
        <v>4411</v>
      </c>
      <c r="CK25" s="38">
        <v>268</v>
      </c>
      <c r="CL25" s="38">
        <v>271</v>
      </c>
      <c r="CM25" s="38">
        <v>1788</v>
      </c>
      <c r="CN25" s="38">
        <v>2084</v>
      </c>
      <c r="CO25" s="39">
        <f t="shared" si="11"/>
        <v>0.060757197914305144</v>
      </c>
      <c r="CP25" s="35">
        <v>10756</v>
      </c>
      <c r="CQ25" s="38">
        <v>4122</v>
      </c>
      <c r="CR25" s="35">
        <v>487</v>
      </c>
      <c r="CS25" s="35">
        <v>2249</v>
      </c>
      <c r="CT25" s="35">
        <v>35</v>
      </c>
      <c r="CU25" s="35">
        <v>3349</v>
      </c>
      <c r="CV25" s="35">
        <v>514</v>
      </c>
      <c r="CW25" s="36">
        <v>354</v>
      </c>
      <c r="CX25" s="36">
        <v>82</v>
      </c>
      <c r="CY25" s="36">
        <v>153</v>
      </c>
      <c r="CZ25" s="36">
        <v>107</v>
      </c>
      <c r="DA25" s="36">
        <v>12</v>
      </c>
      <c r="DB25" s="38">
        <v>4825</v>
      </c>
      <c r="DC25" s="35">
        <v>3136</v>
      </c>
      <c r="DD25" s="35">
        <v>971</v>
      </c>
      <c r="DE25" s="35">
        <v>393</v>
      </c>
      <c r="DF25" s="35">
        <v>325</v>
      </c>
      <c r="DG25" s="35">
        <v>1306.4147808716048</v>
      </c>
      <c r="DH25" s="42">
        <v>13.629943502824874</v>
      </c>
      <c r="DI25" s="42">
        <v>1.0938562684198547</v>
      </c>
      <c r="DJ25" s="1">
        <v>732</v>
      </c>
      <c r="DK25" s="1">
        <v>684</v>
      </c>
      <c r="DL25" s="1">
        <v>66776</v>
      </c>
      <c r="DM25" s="1">
        <v>24</v>
      </c>
      <c r="DN25" s="1">
        <v>89</v>
      </c>
      <c r="DO25" s="1">
        <v>6523</v>
      </c>
      <c r="DP25" s="1">
        <v>5847</v>
      </c>
      <c r="DQ25" s="1">
        <v>117</v>
      </c>
      <c r="DR25" s="1">
        <v>360</v>
      </c>
      <c r="DS25" s="1">
        <v>1725</v>
      </c>
      <c r="DT25" s="1">
        <v>2045</v>
      </c>
      <c r="DU25" s="1">
        <v>1106</v>
      </c>
      <c r="DV25" s="1">
        <v>320</v>
      </c>
      <c r="DW25" s="1">
        <v>174</v>
      </c>
      <c r="DX25" s="1">
        <v>93</v>
      </c>
      <c r="DY25" s="1">
        <v>193</v>
      </c>
      <c r="DZ25" s="1">
        <v>14</v>
      </c>
      <c r="EA25" s="1">
        <v>20</v>
      </c>
      <c r="EB25" s="1">
        <v>19</v>
      </c>
      <c r="EC25" s="1">
        <v>79</v>
      </c>
      <c r="ED25" s="1">
        <v>19</v>
      </c>
      <c r="EE25" s="1">
        <v>27</v>
      </c>
      <c r="EF25" s="1">
        <v>21</v>
      </c>
      <c r="EG25" s="1">
        <v>17</v>
      </c>
      <c r="EH25" s="1">
        <v>6</v>
      </c>
      <c r="EI25" s="1">
        <v>19</v>
      </c>
      <c r="EJ25" s="1">
        <v>4</v>
      </c>
      <c r="EK25" s="1">
        <v>14</v>
      </c>
      <c r="EL25" s="1">
        <v>2</v>
      </c>
      <c r="EM25" s="1">
        <v>9</v>
      </c>
      <c r="EN25" s="1">
        <v>8</v>
      </c>
      <c r="EO25" s="1">
        <v>8</v>
      </c>
      <c r="EP25" s="1">
        <v>10386</v>
      </c>
      <c r="EQ25" s="1">
        <v>4888</v>
      </c>
      <c r="ER25" s="1">
        <v>5498</v>
      </c>
      <c r="ES25" s="1">
        <v>9509</v>
      </c>
      <c r="ET25" s="1">
        <v>4482</v>
      </c>
      <c r="EU25" s="1">
        <v>5027</v>
      </c>
      <c r="EV25" s="1">
        <v>10106</v>
      </c>
      <c r="EW25" s="1">
        <v>4857</v>
      </c>
      <c r="EX25" s="1">
        <v>5249</v>
      </c>
      <c r="EY25" s="1">
        <v>10999</v>
      </c>
      <c r="EZ25" s="1">
        <v>5414</v>
      </c>
      <c r="FA25" s="1">
        <v>5585</v>
      </c>
      <c r="FB25" s="1">
        <v>11129</v>
      </c>
      <c r="FC25" s="1">
        <v>5565</v>
      </c>
      <c r="FD25" s="1">
        <v>5564</v>
      </c>
      <c r="FE25" s="3">
        <v>7.15</v>
      </c>
      <c r="FF25" s="3">
        <v>-8.44</v>
      </c>
      <c r="FG25" s="3">
        <v>5.9</v>
      </c>
      <c r="FH25" s="1">
        <v>584</v>
      </c>
      <c r="FI25" s="1">
        <v>957</v>
      </c>
      <c r="FJ25" s="1">
        <v>340</v>
      </c>
      <c r="FK25" s="1">
        <v>970</v>
      </c>
      <c r="FL25" s="1">
        <v>797</v>
      </c>
      <c r="FM25" s="1">
        <v>3629</v>
      </c>
      <c r="FN25" s="1">
        <v>2113</v>
      </c>
      <c r="FO25" s="1">
        <v>1743</v>
      </c>
      <c r="FP25" s="1">
        <v>1196</v>
      </c>
      <c r="FQ25" s="1">
        <v>643</v>
      </c>
      <c r="FR25" s="1">
        <v>553</v>
      </c>
      <c r="FS25" s="3">
        <v>0.11</v>
      </c>
      <c r="FT25" s="3">
        <v>0.05</v>
      </c>
      <c r="FU25" s="3">
        <v>0.09</v>
      </c>
      <c r="FV25" s="3">
        <v>0.03</v>
      </c>
      <c r="FW25" s="3">
        <v>0.09</v>
      </c>
      <c r="FX25" s="3">
        <v>0.07</v>
      </c>
      <c r="FY25" s="3">
        <v>0.33</v>
      </c>
      <c r="FZ25" s="3">
        <v>0.19</v>
      </c>
      <c r="GA25" s="3">
        <v>0.16</v>
      </c>
      <c r="GB25" s="1">
        <v>5</v>
      </c>
      <c r="GC25" s="1">
        <v>3</v>
      </c>
      <c r="GD25" s="3">
        <v>0.93</v>
      </c>
      <c r="GE25" s="3">
        <v>0.04</v>
      </c>
      <c r="GF25" s="3">
        <v>0.19</v>
      </c>
      <c r="GG25" s="1">
        <v>2</v>
      </c>
      <c r="GH25" s="3">
        <v>0.06</v>
      </c>
      <c r="GI25" s="3">
        <v>0.04</v>
      </c>
      <c r="GJ25" s="3">
        <v>0.02</v>
      </c>
      <c r="GK25" s="1">
        <v>4</v>
      </c>
      <c r="GL25" s="3">
        <v>0.17</v>
      </c>
      <c r="GM25" s="3">
        <v>0.15</v>
      </c>
      <c r="GN25">
        <v>187</v>
      </c>
      <c r="GO25">
        <v>14</v>
      </c>
      <c r="GP25">
        <v>15</v>
      </c>
      <c r="GQ25">
        <v>14</v>
      </c>
      <c r="GR25">
        <v>27</v>
      </c>
      <c r="GS25">
        <v>16</v>
      </c>
      <c r="GT25">
        <v>21</v>
      </c>
      <c r="GU25">
        <v>28</v>
      </c>
      <c r="GV25">
        <v>24</v>
      </c>
      <c r="GW25">
        <v>15</v>
      </c>
      <c r="GX25">
        <v>13</v>
      </c>
      <c r="GY25">
        <v>39</v>
      </c>
      <c r="GZ25">
        <v>86</v>
      </c>
      <c r="HA25">
        <v>59</v>
      </c>
      <c r="HB25">
        <v>3</v>
      </c>
      <c r="HC25"/>
      <c r="HD25">
        <v>29</v>
      </c>
      <c r="HE25">
        <v>1</v>
      </c>
      <c r="HF25">
        <v>1</v>
      </c>
      <c r="HG25">
        <v>9</v>
      </c>
      <c r="HH25">
        <v>62</v>
      </c>
      <c r="HI25">
        <v>22</v>
      </c>
      <c r="HJ25">
        <v>1</v>
      </c>
      <c r="HK25">
        <v>12</v>
      </c>
      <c r="HL25">
        <v>10</v>
      </c>
      <c r="HM25">
        <v>33</v>
      </c>
      <c r="HN25">
        <v>4</v>
      </c>
      <c r="HO25">
        <v>3</v>
      </c>
      <c r="HP25" s="31">
        <f t="shared" si="14"/>
        <v>0.05254284911491992</v>
      </c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2.75">
      <c r="A26" s="24">
        <v>252</v>
      </c>
      <c r="B26" s="25" t="s">
        <v>419</v>
      </c>
      <c r="C26" s="26">
        <v>25</v>
      </c>
      <c r="D26" s="25" t="s">
        <v>418</v>
      </c>
      <c r="E26" s="26">
        <v>2</v>
      </c>
      <c r="F26" s="25" t="s">
        <v>404</v>
      </c>
      <c r="G26" s="26">
        <f t="shared" si="0"/>
        <v>1</v>
      </c>
      <c r="H26" s="26">
        <f t="shared" si="1"/>
        <v>0</v>
      </c>
      <c r="I26" s="26">
        <f t="shared" si="2"/>
        <v>0</v>
      </c>
      <c r="J26" s="26">
        <f t="shared" si="3"/>
        <v>0</v>
      </c>
      <c r="K26" t="s">
        <v>612</v>
      </c>
      <c r="L26" s="26">
        <v>0</v>
      </c>
      <c r="M26" s="26">
        <v>0</v>
      </c>
      <c r="N26" s="26">
        <v>1</v>
      </c>
      <c r="O26" s="1" t="s">
        <v>143</v>
      </c>
      <c r="P26" s="26">
        <f t="shared" si="4"/>
        <v>0</v>
      </c>
      <c r="Q26" s="26">
        <f t="shared" si="5"/>
        <v>0</v>
      </c>
      <c r="R26" s="26">
        <f t="shared" si="6"/>
        <v>0</v>
      </c>
      <c r="S26" s="26">
        <f t="shared" si="7"/>
        <v>0</v>
      </c>
      <c r="T26" s="26">
        <f t="shared" si="8"/>
        <v>1</v>
      </c>
      <c r="U26" s="26">
        <f t="shared" si="9"/>
        <v>0</v>
      </c>
      <c r="V26" s="26">
        <f t="shared" si="10"/>
        <v>0</v>
      </c>
      <c r="W26" s="1" t="s">
        <v>144</v>
      </c>
      <c r="X26" s="1">
        <v>0</v>
      </c>
      <c r="Y26" s="55">
        <v>32</v>
      </c>
      <c r="Z26" s="31">
        <f t="shared" si="12"/>
        <v>0.031098153547133137</v>
      </c>
      <c r="AA26">
        <v>10</v>
      </c>
      <c r="AB26">
        <v>11</v>
      </c>
      <c r="AC26">
        <v>8</v>
      </c>
      <c r="AD26">
        <v>3</v>
      </c>
      <c r="AE26" s="2">
        <v>173.009</v>
      </c>
      <c r="AF26" s="3">
        <v>1822.45</v>
      </c>
      <c r="AG26" s="1">
        <v>3153</v>
      </c>
      <c r="AH26" s="1">
        <v>1541</v>
      </c>
      <c r="AI26" s="1">
        <v>1612</v>
      </c>
      <c r="AJ26" s="1">
        <v>139</v>
      </c>
      <c r="AK26" s="33">
        <f t="shared" si="13"/>
        <v>0.1190068493150685</v>
      </c>
      <c r="AL26" s="1">
        <v>85</v>
      </c>
      <c r="AM26" s="1">
        <v>54</v>
      </c>
      <c r="AN26" s="1">
        <v>125</v>
      </c>
      <c r="AO26" s="1">
        <v>14</v>
      </c>
      <c r="AP26" s="1">
        <v>82</v>
      </c>
      <c r="AQ26" s="1">
        <v>57</v>
      </c>
      <c r="AR26" s="1">
        <v>1</v>
      </c>
      <c r="AS26" s="1">
        <v>10</v>
      </c>
      <c r="AT26" s="1">
        <v>90</v>
      </c>
      <c r="AU26" s="1">
        <v>38</v>
      </c>
      <c r="AV26" s="1">
        <v>59</v>
      </c>
      <c r="AW26" s="1">
        <v>169</v>
      </c>
      <c r="AX26" s="1">
        <v>116</v>
      </c>
      <c r="AY26" s="1">
        <v>46</v>
      </c>
      <c r="AZ26" s="1">
        <v>32</v>
      </c>
      <c r="BA26" s="1">
        <v>0</v>
      </c>
      <c r="BB26" s="1">
        <v>0</v>
      </c>
      <c r="BC26" s="1">
        <v>59</v>
      </c>
      <c r="BD26" s="1">
        <v>9</v>
      </c>
      <c r="BE26" s="1">
        <v>5</v>
      </c>
      <c r="BF26" s="1">
        <v>0</v>
      </c>
      <c r="BG26" s="1">
        <v>46</v>
      </c>
      <c r="BH26" s="4">
        <v>2018</v>
      </c>
      <c r="BI26" s="11">
        <v>21.357779980178396</v>
      </c>
      <c r="BJ26" s="13">
        <v>59.66303270564916</v>
      </c>
      <c r="BK26" s="11">
        <v>7.5322101090188305</v>
      </c>
      <c r="BL26" s="11">
        <v>5.2031714568880085</v>
      </c>
      <c r="BM26" s="11">
        <v>2.3290386521308224</v>
      </c>
      <c r="BN26" s="11">
        <v>3.914767096134787</v>
      </c>
      <c r="BO26" s="4">
        <v>1486</v>
      </c>
      <c r="BP26" s="11">
        <v>31.897711978465683</v>
      </c>
      <c r="BQ26" s="13">
        <v>55.248990578734855</v>
      </c>
      <c r="BR26" s="11">
        <v>4.5760430686406455</v>
      </c>
      <c r="BS26" s="11">
        <v>1.3458950201884252</v>
      </c>
      <c r="BT26" s="11">
        <v>1.2113055181695829</v>
      </c>
      <c r="BU26" s="11">
        <v>5.720053835800807</v>
      </c>
      <c r="BV26" s="1">
        <v>13</v>
      </c>
      <c r="BW26" s="1">
        <v>36</v>
      </c>
      <c r="BX26" s="1">
        <v>6334</v>
      </c>
      <c r="BY26" s="1">
        <v>1377</v>
      </c>
      <c r="BZ26" s="1">
        <v>619</v>
      </c>
      <c r="CC26" s="1">
        <v>1029</v>
      </c>
      <c r="CD26" s="1">
        <v>601</v>
      </c>
      <c r="CE26" s="1">
        <v>428</v>
      </c>
      <c r="CF26" s="1">
        <v>983</v>
      </c>
      <c r="CG26" s="1">
        <v>46</v>
      </c>
      <c r="CH26" s="1">
        <v>486</v>
      </c>
      <c r="CI26" s="1">
        <v>543</v>
      </c>
      <c r="CJ26" s="38">
        <v>1490</v>
      </c>
      <c r="CK26" s="38">
        <v>107</v>
      </c>
      <c r="CL26" s="38">
        <v>91</v>
      </c>
      <c r="CM26" s="38">
        <v>680</v>
      </c>
      <c r="CN26" s="38">
        <v>612</v>
      </c>
      <c r="CO26" s="39">
        <f t="shared" si="11"/>
        <v>0.07181208053691275</v>
      </c>
      <c r="CP26" s="35">
        <v>3292</v>
      </c>
      <c r="CQ26" s="38">
        <v>1362</v>
      </c>
      <c r="CR26" s="35">
        <v>131</v>
      </c>
      <c r="CS26" s="35">
        <v>686</v>
      </c>
      <c r="CT26" s="35">
        <v>11</v>
      </c>
      <c r="CU26" s="35">
        <v>979</v>
      </c>
      <c r="CV26" s="35">
        <v>123</v>
      </c>
      <c r="CW26" s="36">
        <v>82</v>
      </c>
      <c r="CX26" s="36">
        <v>24</v>
      </c>
      <c r="CY26" s="36">
        <v>29</v>
      </c>
      <c r="CZ26" s="36">
        <v>22</v>
      </c>
      <c r="DA26" s="36">
        <v>7</v>
      </c>
      <c r="DB26" s="38">
        <v>477</v>
      </c>
      <c r="DC26" s="35">
        <v>200</v>
      </c>
      <c r="DD26" s="35">
        <v>66</v>
      </c>
      <c r="DE26" s="35">
        <v>152</v>
      </c>
      <c r="DF26" s="35">
        <v>59</v>
      </c>
      <c r="DG26" s="35">
        <v>281.84942859016763</v>
      </c>
      <c r="DH26" s="42">
        <v>5.817073170731698</v>
      </c>
      <c r="DI26" s="42">
        <v>0.3201342281879202</v>
      </c>
      <c r="DJ26" s="1">
        <v>76</v>
      </c>
      <c r="DK26" s="1">
        <v>62</v>
      </c>
      <c r="DL26" s="1">
        <v>7000</v>
      </c>
      <c r="DM26" s="1">
        <v>9</v>
      </c>
      <c r="DN26" s="1">
        <v>27</v>
      </c>
      <c r="DO26" s="1">
        <v>1691</v>
      </c>
      <c r="DP26" s="1">
        <v>1679</v>
      </c>
      <c r="DQ26" s="1">
        <v>36</v>
      </c>
      <c r="DR26" s="1">
        <v>48</v>
      </c>
      <c r="DS26" s="1">
        <v>422</v>
      </c>
      <c r="DT26" s="1">
        <v>548</v>
      </c>
      <c r="DU26" s="1">
        <v>394</v>
      </c>
      <c r="DV26" s="1">
        <v>128</v>
      </c>
      <c r="DW26" s="1">
        <v>103</v>
      </c>
      <c r="DX26" s="1">
        <v>47</v>
      </c>
      <c r="DY26" s="1">
        <v>59</v>
      </c>
      <c r="DZ26" s="1">
        <v>1</v>
      </c>
      <c r="EA26" s="1">
        <v>5</v>
      </c>
      <c r="EB26" s="1">
        <v>4</v>
      </c>
      <c r="EC26" s="1">
        <v>23</v>
      </c>
      <c r="ED26" s="1">
        <v>30</v>
      </c>
      <c r="EE26" s="1">
        <v>27</v>
      </c>
      <c r="EF26" s="1">
        <v>3</v>
      </c>
      <c r="EG26" s="1">
        <v>3</v>
      </c>
      <c r="EH26" s="1">
        <v>4</v>
      </c>
      <c r="EJ26" s="1">
        <v>2</v>
      </c>
      <c r="EK26" s="1">
        <v>1</v>
      </c>
      <c r="EN26" s="1">
        <v>3</v>
      </c>
      <c r="EP26" s="1">
        <v>4365</v>
      </c>
      <c r="EQ26" s="1">
        <v>2136</v>
      </c>
      <c r="ER26" s="1">
        <v>2229</v>
      </c>
      <c r="ES26" s="1">
        <v>3653</v>
      </c>
      <c r="ET26" s="1">
        <v>1726</v>
      </c>
      <c r="EU26" s="1">
        <v>1928</v>
      </c>
      <c r="EV26" s="1">
        <v>3217</v>
      </c>
      <c r="EW26" s="1">
        <v>1505</v>
      </c>
      <c r="EX26" s="1">
        <v>1712</v>
      </c>
      <c r="EY26" s="1">
        <v>3207</v>
      </c>
      <c r="EZ26" s="1">
        <v>1575</v>
      </c>
      <c r="FA26" s="1">
        <v>1633</v>
      </c>
      <c r="FB26" s="1">
        <v>3153</v>
      </c>
      <c r="FC26" s="1">
        <v>1541</v>
      </c>
      <c r="FD26" s="1">
        <v>1612</v>
      </c>
      <c r="FE26" s="3">
        <v>-27.77</v>
      </c>
      <c r="FF26" s="3">
        <v>-16.31</v>
      </c>
      <c r="FG26" s="3">
        <v>-26.53</v>
      </c>
      <c r="FH26" s="1">
        <v>181</v>
      </c>
      <c r="FI26" s="1">
        <v>261</v>
      </c>
      <c r="FJ26" s="1">
        <v>75</v>
      </c>
      <c r="FK26" s="1">
        <v>172</v>
      </c>
      <c r="FL26" s="1">
        <v>155</v>
      </c>
      <c r="FM26" s="1">
        <v>944</v>
      </c>
      <c r="FN26" s="1">
        <v>766</v>
      </c>
      <c r="FO26" s="1">
        <v>579</v>
      </c>
      <c r="FP26" s="1">
        <v>223</v>
      </c>
      <c r="FQ26" s="1">
        <v>121</v>
      </c>
      <c r="FR26" s="1">
        <v>102</v>
      </c>
      <c r="FS26" s="3">
        <v>0.07</v>
      </c>
      <c r="FT26" s="3">
        <v>0.06</v>
      </c>
      <c r="FU26" s="3">
        <v>0.08</v>
      </c>
      <c r="FV26" s="3">
        <v>0.02</v>
      </c>
      <c r="FW26" s="3">
        <v>0.05</v>
      </c>
      <c r="FX26" s="3">
        <v>0.05</v>
      </c>
      <c r="FY26" s="3">
        <v>0.3</v>
      </c>
      <c r="FZ26" s="3">
        <v>0.24</v>
      </c>
      <c r="GA26" s="3">
        <v>0.18</v>
      </c>
      <c r="GB26" s="1">
        <v>1</v>
      </c>
      <c r="GC26" s="1">
        <v>1</v>
      </c>
      <c r="GD26" s="3">
        <v>0.69</v>
      </c>
      <c r="GE26" s="3">
        <v>0.03</v>
      </c>
      <c r="GF26" s="3">
        <v>0</v>
      </c>
      <c r="GG26" s="1">
        <v>4</v>
      </c>
      <c r="GH26" s="3">
        <v>0.04</v>
      </c>
      <c r="GI26" s="3">
        <v>0.03</v>
      </c>
      <c r="GJ26" s="3">
        <v>0.02</v>
      </c>
      <c r="GK26" s="1">
        <v>4</v>
      </c>
      <c r="GL26" s="3">
        <v>0.15</v>
      </c>
      <c r="GM26" s="3">
        <v>0.17</v>
      </c>
      <c r="GN26">
        <v>32</v>
      </c>
      <c r="GO26">
        <v>3</v>
      </c>
      <c r="GP26">
        <v>6</v>
      </c>
      <c r="GQ26">
        <v>3</v>
      </c>
      <c r="GR26">
        <v>3</v>
      </c>
      <c r="GS26">
        <v>4</v>
      </c>
      <c r="GT26"/>
      <c r="GU26">
        <v>4</v>
      </c>
      <c r="GV26">
        <v>4</v>
      </c>
      <c r="GW26">
        <v>3</v>
      </c>
      <c r="GX26">
        <v>2</v>
      </c>
      <c r="GY26">
        <v>10</v>
      </c>
      <c r="GZ26">
        <v>11</v>
      </c>
      <c r="HA26">
        <v>8</v>
      </c>
      <c r="HB26">
        <v>3</v>
      </c>
      <c r="HC26"/>
      <c r="HD26">
        <v>6</v>
      </c>
      <c r="HE26"/>
      <c r="HF26"/>
      <c r="HG26">
        <v>4</v>
      </c>
      <c r="HH26">
        <v>8</v>
      </c>
      <c r="HI26">
        <v>3</v>
      </c>
      <c r="HJ26"/>
      <c r="HK26">
        <v>1</v>
      </c>
      <c r="HL26"/>
      <c r="HM26">
        <v>8</v>
      </c>
      <c r="HN26">
        <v>1</v>
      </c>
      <c r="HO26">
        <v>1</v>
      </c>
      <c r="HP26" s="31">
        <f t="shared" si="14"/>
        <v>0.031098153547133137</v>
      </c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2.75">
      <c r="A27" s="24">
        <v>261</v>
      </c>
      <c r="B27" s="27" t="s">
        <v>147</v>
      </c>
      <c r="C27" s="25"/>
      <c r="D27" s="25" t="s">
        <v>147</v>
      </c>
      <c r="E27" s="26">
        <v>2</v>
      </c>
      <c r="F27" s="25" t="s">
        <v>404</v>
      </c>
      <c r="G27" s="26">
        <f t="shared" si="0"/>
        <v>1</v>
      </c>
      <c r="H27" s="26">
        <f t="shared" si="1"/>
        <v>0</v>
      </c>
      <c r="I27" s="26">
        <f t="shared" si="2"/>
        <v>0</v>
      </c>
      <c r="J27" s="26">
        <f t="shared" si="3"/>
        <v>0</v>
      </c>
      <c r="K27" t="s">
        <v>612</v>
      </c>
      <c r="L27" s="26">
        <v>0</v>
      </c>
      <c r="M27" s="26">
        <v>0</v>
      </c>
      <c r="N27" s="26">
        <v>1</v>
      </c>
      <c r="O27" s="1" t="s">
        <v>474</v>
      </c>
      <c r="P27" s="26">
        <f t="shared" si="4"/>
        <v>0</v>
      </c>
      <c r="Q27" s="26">
        <f t="shared" si="5"/>
        <v>0</v>
      </c>
      <c r="R27" s="26">
        <f t="shared" si="6"/>
        <v>0</v>
      </c>
      <c r="S27" s="26">
        <f t="shared" si="7"/>
        <v>0</v>
      </c>
      <c r="T27" s="26">
        <f t="shared" si="8"/>
        <v>0</v>
      </c>
      <c r="U27" s="26">
        <f t="shared" si="9"/>
        <v>0</v>
      </c>
      <c r="V27" s="26">
        <f t="shared" si="10"/>
        <v>1</v>
      </c>
      <c r="W27" s="1" t="s">
        <v>483</v>
      </c>
      <c r="X27" s="1">
        <v>0</v>
      </c>
      <c r="Y27" s="55">
        <v>17</v>
      </c>
      <c r="Z27" s="31">
        <f t="shared" si="12"/>
        <v>0.05014749262536873</v>
      </c>
      <c r="AA27">
        <v>2</v>
      </c>
      <c r="AB27">
        <v>8</v>
      </c>
      <c r="AC27">
        <v>7</v>
      </c>
      <c r="AD27"/>
      <c r="AE27" s="2">
        <v>1101.955</v>
      </c>
      <c r="AF27" s="3">
        <v>89.39</v>
      </c>
      <c r="AG27" s="1">
        <v>985</v>
      </c>
      <c r="AH27" s="1">
        <v>497</v>
      </c>
      <c r="AI27" s="1">
        <v>488</v>
      </c>
      <c r="AJ27" s="1">
        <v>25</v>
      </c>
      <c r="AK27" s="33">
        <f t="shared" si="13"/>
        <v>0.06868131868131869</v>
      </c>
      <c r="AL27" s="1">
        <v>14</v>
      </c>
      <c r="AM27" s="1">
        <v>11</v>
      </c>
      <c r="AP27" s="1">
        <v>13</v>
      </c>
      <c r="AQ27" s="1">
        <v>12</v>
      </c>
      <c r="AV27" s="1">
        <v>9</v>
      </c>
      <c r="AW27" s="1">
        <v>1104</v>
      </c>
      <c r="AX27" s="1">
        <v>212</v>
      </c>
      <c r="AY27" s="1">
        <v>149</v>
      </c>
      <c r="AZ27" s="1">
        <v>19</v>
      </c>
      <c r="BA27" s="1">
        <v>10</v>
      </c>
      <c r="BB27" s="1">
        <v>39</v>
      </c>
      <c r="BC27" s="1">
        <v>4</v>
      </c>
      <c r="BD27" s="1">
        <v>20</v>
      </c>
      <c r="BE27" s="1">
        <v>661</v>
      </c>
      <c r="BF27" s="1">
        <v>2</v>
      </c>
      <c r="BG27" s="1">
        <v>101</v>
      </c>
      <c r="BH27" s="4">
        <v>641</v>
      </c>
      <c r="BI27" s="11">
        <v>28.549141965678626</v>
      </c>
      <c r="BJ27" s="13">
        <v>55.22620904836193</v>
      </c>
      <c r="BK27" s="11">
        <v>5.30421216848674</v>
      </c>
      <c r="BL27" s="11">
        <v>5.77223088923557</v>
      </c>
      <c r="BM27" s="11">
        <v>1.5600624024960998</v>
      </c>
      <c r="BN27" s="11">
        <v>3.58814352574103</v>
      </c>
      <c r="BO27" s="4">
        <v>535</v>
      </c>
      <c r="BP27" s="11">
        <v>41.86915887850468</v>
      </c>
      <c r="BQ27" s="13">
        <v>45.42056074766355</v>
      </c>
      <c r="BR27" s="11">
        <v>3.364485981308411</v>
      </c>
      <c r="BS27" s="11">
        <v>1.1214953271028036</v>
      </c>
      <c r="BT27" s="11">
        <v>2.0560747663551404</v>
      </c>
      <c r="BU27" s="11">
        <v>6.16822429906542</v>
      </c>
      <c r="CC27" s="1">
        <v>339</v>
      </c>
      <c r="CD27" s="1">
        <v>204</v>
      </c>
      <c r="CE27" s="1">
        <v>135</v>
      </c>
      <c r="CH27" s="1">
        <v>176</v>
      </c>
      <c r="CI27" s="1">
        <v>163</v>
      </c>
      <c r="CJ27" s="38">
        <v>297</v>
      </c>
      <c r="CK27" s="38">
        <v>34</v>
      </c>
      <c r="CL27" s="38">
        <v>19</v>
      </c>
      <c r="CM27" s="38">
        <v>118</v>
      </c>
      <c r="CN27" s="38">
        <v>126</v>
      </c>
      <c r="CO27" s="39">
        <f t="shared" si="11"/>
        <v>0.11447811447811448</v>
      </c>
      <c r="CP27" s="35">
        <v>692</v>
      </c>
      <c r="CQ27" s="38">
        <v>267</v>
      </c>
      <c r="CR27" s="35">
        <v>24</v>
      </c>
      <c r="CS27" s="35">
        <v>134</v>
      </c>
      <c r="CT27" s="35">
        <v>9</v>
      </c>
      <c r="CU27" s="35">
        <v>252</v>
      </c>
      <c r="CV27" s="35">
        <v>6</v>
      </c>
      <c r="CW27" s="36">
        <v>37</v>
      </c>
      <c r="CX27" s="36">
        <v>15</v>
      </c>
      <c r="CY27" s="36">
        <v>10</v>
      </c>
      <c r="CZ27" s="36">
        <v>7</v>
      </c>
      <c r="DA27" s="36">
        <v>5</v>
      </c>
      <c r="DB27" s="38">
        <v>228</v>
      </c>
      <c r="DC27" s="35">
        <v>56</v>
      </c>
      <c r="DD27" s="35">
        <v>17</v>
      </c>
      <c r="DE27" s="35">
        <v>55</v>
      </c>
      <c r="DF27" s="35">
        <v>100</v>
      </c>
      <c r="DG27" s="35">
        <v>20.653756619393132</v>
      </c>
      <c r="DH27" s="42">
        <v>6.16216216216217</v>
      </c>
      <c r="DI27" s="42">
        <v>0.7676767676767683</v>
      </c>
      <c r="DJ27" s="1">
        <v>56</v>
      </c>
      <c r="DK27" s="1">
        <v>48</v>
      </c>
      <c r="DL27" s="1">
        <v>3298</v>
      </c>
      <c r="DM27" s="1">
        <v>9</v>
      </c>
      <c r="DN27" s="1">
        <v>124</v>
      </c>
      <c r="DO27" s="1">
        <v>8524</v>
      </c>
      <c r="DP27" s="1">
        <v>419</v>
      </c>
      <c r="DQ27" s="1">
        <v>2</v>
      </c>
      <c r="DR27" s="1">
        <v>15</v>
      </c>
      <c r="DS27" s="1">
        <v>49</v>
      </c>
      <c r="DT27" s="1">
        <v>123</v>
      </c>
      <c r="DU27" s="1">
        <v>129</v>
      </c>
      <c r="DV27" s="1">
        <v>65</v>
      </c>
      <c r="DW27" s="1">
        <v>36</v>
      </c>
      <c r="DX27" s="1">
        <v>28</v>
      </c>
      <c r="DY27" s="1">
        <v>25</v>
      </c>
      <c r="DZ27" s="1">
        <v>1</v>
      </c>
      <c r="EA27" s="1">
        <v>1</v>
      </c>
      <c r="EB27" s="1">
        <v>6</v>
      </c>
      <c r="EC27" s="1">
        <v>10</v>
      </c>
      <c r="ED27" s="1">
        <v>1</v>
      </c>
      <c r="EF27" s="1">
        <v>18</v>
      </c>
      <c r="EG27" s="1">
        <v>8</v>
      </c>
      <c r="EI27" s="1">
        <v>1</v>
      </c>
      <c r="EN27" s="1">
        <v>2</v>
      </c>
      <c r="EO27" s="1">
        <v>5</v>
      </c>
      <c r="EP27" s="1">
        <v>718</v>
      </c>
      <c r="EQ27" s="1">
        <v>348</v>
      </c>
      <c r="ER27" s="1">
        <v>370</v>
      </c>
      <c r="ES27" s="1">
        <v>660</v>
      </c>
      <c r="ET27" s="1">
        <v>331</v>
      </c>
      <c r="EU27" s="1">
        <v>329</v>
      </c>
      <c r="EV27" s="1">
        <v>661</v>
      </c>
      <c r="EW27" s="1">
        <v>341</v>
      </c>
      <c r="EX27" s="1">
        <v>321</v>
      </c>
      <c r="EY27" s="1">
        <v>682</v>
      </c>
      <c r="EZ27" s="1">
        <v>350</v>
      </c>
      <c r="FA27" s="1">
        <v>332</v>
      </c>
      <c r="FB27" s="1">
        <v>985</v>
      </c>
      <c r="FC27" s="1">
        <v>497</v>
      </c>
      <c r="FD27" s="1">
        <v>488</v>
      </c>
      <c r="FE27" s="3">
        <v>37.19</v>
      </c>
      <c r="FF27" s="3">
        <v>-8.08</v>
      </c>
      <c r="FG27" s="3">
        <v>-5.01</v>
      </c>
      <c r="FH27" s="1">
        <v>88</v>
      </c>
      <c r="FI27" s="1">
        <v>134</v>
      </c>
      <c r="FJ27" s="1">
        <v>26</v>
      </c>
      <c r="FK27" s="1">
        <v>44</v>
      </c>
      <c r="FL27" s="1">
        <v>52</v>
      </c>
      <c r="FM27" s="1">
        <v>355</v>
      </c>
      <c r="FN27" s="1">
        <v>138</v>
      </c>
      <c r="FO27" s="1">
        <v>156</v>
      </c>
      <c r="FP27" s="1">
        <v>32</v>
      </c>
      <c r="FQ27" s="1">
        <v>14</v>
      </c>
      <c r="FR27" s="1">
        <v>18</v>
      </c>
      <c r="FS27" s="3">
        <v>0.03</v>
      </c>
      <c r="FT27" s="3">
        <v>0.09</v>
      </c>
      <c r="FU27" s="3">
        <v>0.14</v>
      </c>
      <c r="FV27" s="3">
        <v>0.03</v>
      </c>
      <c r="FW27" s="3">
        <v>0.04</v>
      </c>
      <c r="FX27" s="3">
        <v>0.05</v>
      </c>
      <c r="FY27" s="3">
        <v>0.36</v>
      </c>
      <c r="FZ27" s="3">
        <v>0.14</v>
      </c>
      <c r="GA27" s="3">
        <v>0.16</v>
      </c>
      <c r="GB27" s="1">
        <v>1</v>
      </c>
      <c r="GC27" s="1">
        <v>5</v>
      </c>
      <c r="GD27" s="3">
        <v>0.19</v>
      </c>
      <c r="GE27" s="3">
        <v>0.6</v>
      </c>
      <c r="GF27" s="3">
        <v>0.01</v>
      </c>
      <c r="GG27" s="1">
        <v>1</v>
      </c>
      <c r="GH27" s="3">
        <v>0.03</v>
      </c>
      <c r="GI27" s="3">
        <v>0.01</v>
      </c>
      <c r="GJ27" s="3">
        <v>0.01</v>
      </c>
      <c r="GK27" s="1">
        <v>3</v>
      </c>
      <c r="GL27" s="3">
        <v>0.18</v>
      </c>
      <c r="GM27" s="3">
        <v>0.17</v>
      </c>
      <c r="GN27">
        <v>17</v>
      </c>
      <c r="GO27"/>
      <c r="GP27"/>
      <c r="GQ27">
        <v>3</v>
      </c>
      <c r="GR27"/>
      <c r="GS27">
        <v>3</v>
      </c>
      <c r="GT27">
        <v>1</v>
      </c>
      <c r="GU27">
        <v>5</v>
      </c>
      <c r="GV27">
        <v>1</v>
      </c>
      <c r="GW27">
        <v>4</v>
      </c>
      <c r="GX27"/>
      <c r="GY27">
        <v>2</v>
      </c>
      <c r="GZ27">
        <v>8</v>
      </c>
      <c r="HA27">
        <v>7</v>
      </c>
      <c r="HB27"/>
      <c r="HC27"/>
      <c r="HD27">
        <v>2</v>
      </c>
      <c r="HE27"/>
      <c r="HF27"/>
      <c r="HG27"/>
      <c r="HH27">
        <v>8</v>
      </c>
      <c r="HI27"/>
      <c r="HJ27"/>
      <c r="HK27">
        <v>1</v>
      </c>
      <c r="HL27">
        <v>1</v>
      </c>
      <c r="HM27">
        <v>5</v>
      </c>
      <c r="HN27"/>
      <c r="HO27"/>
      <c r="HP27" s="31">
        <f t="shared" si="14"/>
        <v>0.05014749262536873</v>
      </c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2.75">
      <c r="A28" s="24">
        <v>271</v>
      </c>
      <c r="B28" s="27" t="s">
        <v>148</v>
      </c>
      <c r="C28" s="25"/>
      <c r="D28" s="25" t="s">
        <v>148</v>
      </c>
      <c r="E28" s="26">
        <v>2</v>
      </c>
      <c r="F28" s="25" t="s">
        <v>404</v>
      </c>
      <c r="G28" s="26">
        <f t="shared" si="0"/>
        <v>1</v>
      </c>
      <c r="H28" s="26">
        <f t="shared" si="1"/>
        <v>0</v>
      </c>
      <c r="I28" s="26">
        <f t="shared" si="2"/>
        <v>0</v>
      </c>
      <c r="J28" s="26">
        <f t="shared" si="3"/>
        <v>0</v>
      </c>
      <c r="K28" t="s">
        <v>612</v>
      </c>
      <c r="L28" s="26">
        <v>0</v>
      </c>
      <c r="M28" s="26">
        <v>0</v>
      </c>
      <c r="N28" s="26">
        <v>1</v>
      </c>
      <c r="O28" s="1" t="s">
        <v>474</v>
      </c>
      <c r="P28" s="26">
        <f t="shared" si="4"/>
        <v>0</v>
      </c>
      <c r="Q28" s="26">
        <f t="shared" si="5"/>
        <v>0</v>
      </c>
      <c r="R28" s="26">
        <f t="shared" si="6"/>
        <v>0</v>
      </c>
      <c r="S28" s="26">
        <f t="shared" si="7"/>
        <v>0</v>
      </c>
      <c r="T28" s="26">
        <f t="shared" si="8"/>
        <v>0</v>
      </c>
      <c r="U28" s="26">
        <f t="shared" si="9"/>
        <v>0</v>
      </c>
      <c r="V28" s="26">
        <f t="shared" si="10"/>
        <v>1</v>
      </c>
      <c r="W28" s="1" t="s">
        <v>483</v>
      </c>
      <c r="X28" s="1">
        <v>0</v>
      </c>
      <c r="Y28" s="55">
        <v>36</v>
      </c>
      <c r="Z28" s="31">
        <f t="shared" si="12"/>
        <v>0.28125</v>
      </c>
      <c r="AA28">
        <v>7</v>
      </c>
      <c r="AB28">
        <v>18</v>
      </c>
      <c r="AC28">
        <v>10</v>
      </c>
      <c r="AD28">
        <v>1</v>
      </c>
      <c r="AE28" s="2">
        <v>723.486</v>
      </c>
      <c r="AF28" s="3">
        <v>56.53</v>
      </c>
      <c r="AG28" s="1">
        <v>409</v>
      </c>
      <c r="AH28" s="1">
        <v>212</v>
      </c>
      <c r="AI28" s="1">
        <v>197</v>
      </c>
      <c r="AJ28" s="1">
        <v>10</v>
      </c>
      <c r="AK28" s="33">
        <f t="shared" si="13"/>
        <v>0.07246376811594203</v>
      </c>
      <c r="AL28" s="1">
        <v>4</v>
      </c>
      <c r="AM28" s="1">
        <v>6</v>
      </c>
      <c r="AP28" s="1">
        <v>2</v>
      </c>
      <c r="AQ28" s="1">
        <v>8</v>
      </c>
      <c r="AV28" s="1">
        <v>6</v>
      </c>
      <c r="AW28" s="1">
        <v>731</v>
      </c>
      <c r="AX28" s="1">
        <v>201</v>
      </c>
      <c r="AY28" s="1">
        <v>157</v>
      </c>
      <c r="AZ28" s="1">
        <v>11</v>
      </c>
      <c r="BA28" s="1">
        <v>61</v>
      </c>
      <c r="BB28" s="1">
        <v>5</v>
      </c>
      <c r="BC28" s="1">
        <v>7</v>
      </c>
      <c r="BD28" s="1">
        <v>32</v>
      </c>
      <c r="BE28" s="1">
        <v>473</v>
      </c>
      <c r="BF28" s="1">
        <v>0</v>
      </c>
      <c r="BG28" s="1">
        <v>37</v>
      </c>
      <c r="BH28" s="4">
        <v>306</v>
      </c>
      <c r="BI28" s="11">
        <v>30.065359477124183</v>
      </c>
      <c r="BJ28" s="13">
        <v>53.92156862745098</v>
      </c>
      <c r="BK28" s="11">
        <v>5.555555555555555</v>
      </c>
      <c r="BL28" s="11">
        <v>6.209150326797386</v>
      </c>
      <c r="BM28" s="11">
        <v>2.287581699346405</v>
      </c>
      <c r="BN28" s="11">
        <v>1.9607843137254901</v>
      </c>
      <c r="BO28" s="4">
        <v>244</v>
      </c>
      <c r="BP28" s="11">
        <v>40.98360655737705</v>
      </c>
      <c r="BQ28" s="13">
        <v>48.36065573770492</v>
      </c>
      <c r="BR28" s="11">
        <v>4.098360655737705</v>
      </c>
      <c r="BS28" s="11">
        <v>2.8688524590163933</v>
      </c>
      <c r="BT28" s="11">
        <v>1.639344262295082</v>
      </c>
      <c r="BU28" s="11">
        <v>2.0491803278688523</v>
      </c>
      <c r="CA28" s="1">
        <v>2</v>
      </c>
      <c r="CC28" s="1">
        <v>128</v>
      </c>
      <c r="CD28" s="1">
        <v>70</v>
      </c>
      <c r="CE28" s="1">
        <v>58</v>
      </c>
      <c r="CH28" s="1">
        <v>61</v>
      </c>
      <c r="CI28" s="1">
        <v>67</v>
      </c>
      <c r="CJ28" s="38">
        <v>195</v>
      </c>
      <c r="CK28" s="38">
        <v>31</v>
      </c>
      <c r="CL28" s="38">
        <v>11</v>
      </c>
      <c r="CM28" s="38">
        <v>88</v>
      </c>
      <c r="CN28" s="38">
        <v>65</v>
      </c>
      <c r="CO28" s="39">
        <f t="shared" si="11"/>
        <v>0.15897435897435896</v>
      </c>
      <c r="CP28" s="35">
        <v>405</v>
      </c>
      <c r="CQ28" s="38">
        <v>182</v>
      </c>
      <c r="CR28" s="35">
        <v>16</v>
      </c>
      <c r="CS28" s="35">
        <v>68</v>
      </c>
      <c r="CT28" s="35">
        <v>2</v>
      </c>
      <c r="CU28" s="35">
        <v>131</v>
      </c>
      <c r="CV28" s="35">
        <v>6</v>
      </c>
      <c r="CW28" s="36">
        <v>33</v>
      </c>
      <c r="CX28" s="36">
        <v>5</v>
      </c>
      <c r="CY28" s="36">
        <v>14</v>
      </c>
      <c r="CZ28" s="36">
        <v>11</v>
      </c>
      <c r="DA28" s="36">
        <v>3</v>
      </c>
      <c r="DB28" s="38">
        <v>299</v>
      </c>
      <c r="DC28" s="35">
        <v>28</v>
      </c>
      <c r="DD28" s="35">
        <v>215</v>
      </c>
      <c r="DE28" s="35">
        <v>47</v>
      </c>
      <c r="DF28" s="35">
        <v>9</v>
      </c>
      <c r="DG28" s="35">
        <v>40.93071798365645</v>
      </c>
      <c r="DH28" s="42">
        <v>9.060606060606057</v>
      </c>
      <c r="DI28" s="42">
        <v>1.5333333333333332</v>
      </c>
      <c r="DP28" s="1">
        <v>174</v>
      </c>
      <c r="DR28" s="1">
        <v>4</v>
      </c>
      <c r="DS28" s="1">
        <v>17</v>
      </c>
      <c r="DT28" s="1">
        <v>31</v>
      </c>
      <c r="DU28" s="1">
        <v>47</v>
      </c>
      <c r="DV28" s="1">
        <v>32</v>
      </c>
      <c r="DW28" s="1">
        <v>43</v>
      </c>
      <c r="EP28" s="1">
        <v>347</v>
      </c>
      <c r="EQ28" s="1">
        <v>162</v>
      </c>
      <c r="ER28" s="1">
        <v>185</v>
      </c>
      <c r="ES28" s="1">
        <v>362</v>
      </c>
      <c r="ET28" s="1">
        <v>173</v>
      </c>
      <c r="EU28" s="1">
        <v>190</v>
      </c>
      <c r="EV28" s="1">
        <v>377</v>
      </c>
      <c r="EW28" s="1">
        <v>193</v>
      </c>
      <c r="EX28" s="1">
        <v>185</v>
      </c>
      <c r="EY28" s="1">
        <v>418</v>
      </c>
      <c r="EZ28" s="1">
        <v>220</v>
      </c>
      <c r="FA28" s="1">
        <v>198</v>
      </c>
      <c r="FB28" s="1">
        <v>409</v>
      </c>
      <c r="FC28" s="1">
        <v>212</v>
      </c>
      <c r="FD28" s="1">
        <v>197</v>
      </c>
      <c r="FE28" s="3">
        <v>17.87</v>
      </c>
      <c r="FF28" s="3">
        <v>4.32</v>
      </c>
      <c r="FG28" s="3">
        <v>20.46</v>
      </c>
      <c r="FH28" s="1">
        <v>35</v>
      </c>
      <c r="FI28" s="1">
        <v>38</v>
      </c>
      <c r="FJ28" s="1">
        <v>9</v>
      </c>
      <c r="FK28" s="1">
        <v>21</v>
      </c>
      <c r="FL28" s="1">
        <v>17</v>
      </c>
      <c r="FM28" s="1">
        <v>133</v>
      </c>
      <c r="FN28" s="1">
        <v>97</v>
      </c>
      <c r="FO28" s="1">
        <v>60</v>
      </c>
      <c r="FP28" s="1">
        <v>7</v>
      </c>
      <c r="FQ28" s="1">
        <v>7</v>
      </c>
      <c r="FS28" s="3">
        <v>0.02</v>
      </c>
      <c r="FT28" s="3">
        <v>0.09</v>
      </c>
      <c r="FU28" s="3">
        <v>0.09</v>
      </c>
      <c r="FV28" s="3">
        <v>0.02</v>
      </c>
      <c r="FW28" s="3">
        <v>0.05</v>
      </c>
      <c r="FX28" s="3">
        <v>0.04</v>
      </c>
      <c r="FY28" s="3">
        <v>0.33</v>
      </c>
      <c r="FZ28" s="3">
        <v>0.24</v>
      </c>
      <c r="GA28" s="3">
        <v>0.15</v>
      </c>
      <c r="GB28" s="1">
        <v>1</v>
      </c>
      <c r="GC28" s="1">
        <v>1</v>
      </c>
      <c r="GD28" s="3">
        <v>0.27</v>
      </c>
      <c r="GE28" s="3">
        <v>0.65</v>
      </c>
      <c r="GF28" s="3">
        <v>0.08</v>
      </c>
      <c r="GG28" s="1">
        <v>1</v>
      </c>
      <c r="GH28" s="3">
        <v>0.02</v>
      </c>
      <c r="GI28" s="3">
        <v>0</v>
      </c>
      <c r="GJ28" s="3">
        <v>0.02</v>
      </c>
      <c r="GK28" s="1">
        <v>3</v>
      </c>
      <c r="GL28" s="3">
        <v>0.15</v>
      </c>
      <c r="GM28" s="3">
        <v>0.16</v>
      </c>
      <c r="GN28">
        <v>36</v>
      </c>
      <c r="GO28">
        <v>4</v>
      </c>
      <c r="GP28">
        <v>4</v>
      </c>
      <c r="GQ28">
        <v>2</v>
      </c>
      <c r="GR28">
        <v>4</v>
      </c>
      <c r="GS28">
        <v>4</v>
      </c>
      <c r="GT28">
        <v>1</v>
      </c>
      <c r="GU28">
        <v>7</v>
      </c>
      <c r="GV28">
        <v>4</v>
      </c>
      <c r="GW28">
        <v>1</v>
      </c>
      <c r="GX28">
        <v>5</v>
      </c>
      <c r="GY28">
        <v>7</v>
      </c>
      <c r="GZ28">
        <v>18</v>
      </c>
      <c r="HA28">
        <v>10</v>
      </c>
      <c r="HB28">
        <v>1</v>
      </c>
      <c r="HC28"/>
      <c r="HD28">
        <v>2</v>
      </c>
      <c r="HE28">
        <v>1</v>
      </c>
      <c r="HF28"/>
      <c r="HG28">
        <v>4</v>
      </c>
      <c r="HH28">
        <v>10</v>
      </c>
      <c r="HI28">
        <v>8</v>
      </c>
      <c r="HJ28"/>
      <c r="HK28">
        <v>2</v>
      </c>
      <c r="HL28">
        <v>3</v>
      </c>
      <c r="HM28">
        <v>5</v>
      </c>
      <c r="HN28"/>
      <c r="HO28">
        <v>1</v>
      </c>
      <c r="HP28" s="31">
        <f t="shared" si="14"/>
        <v>0.28125</v>
      </c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2.75">
      <c r="A29" s="24">
        <v>311</v>
      </c>
      <c r="B29" s="25" t="s">
        <v>420</v>
      </c>
      <c r="C29" s="26">
        <v>31</v>
      </c>
      <c r="D29" s="25" t="s">
        <v>421</v>
      </c>
      <c r="E29" s="26">
        <v>3</v>
      </c>
      <c r="F29" s="25" t="s">
        <v>422</v>
      </c>
      <c r="G29" s="26">
        <f t="shared" si="0"/>
        <v>0</v>
      </c>
      <c r="H29" s="26">
        <f t="shared" si="1"/>
        <v>1</v>
      </c>
      <c r="I29" s="26">
        <f t="shared" si="2"/>
        <v>0</v>
      </c>
      <c r="J29" s="26">
        <f t="shared" si="3"/>
        <v>0</v>
      </c>
      <c r="K29" t="s">
        <v>614</v>
      </c>
      <c r="L29" s="26">
        <v>0</v>
      </c>
      <c r="M29" s="26">
        <v>0</v>
      </c>
      <c r="N29" s="26">
        <v>0</v>
      </c>
      <c r="O29" s="1" t="s">
        <v>135</v>
      </c>
      <c r="P29" s="26">
        <f t="shared" si="4"/>
        <v>1</v>
      </c>
      <c r="Q29" s="26">
        <f t="shared" si="5"/>
        <v>0</v>
      </c>
      <c r="R29" s="26">
        <f t="shared" si="6"/>
        <v>0</v>
      </c>
      <c r="S29" s="26">
        <f t="shared" si="7"/>
        <v>0</v>
      </c>
      <c r="T29" s="26">
        <f t="shared" si="8"/>
        <v>0</v>
      </c>
      <c r="U29" s="26">
        <f t="shared" si="9"/>
        <v>0</v>
      </c>
      <c r="V29" s="26">
        <f t="shared" si="10"/>
        <v>0</v>
      </c>
      <c r="W29" s="1" t="s">
        <v>136</v>
      </c>
      <c r="X29" s="1">
        <v>0</v>
      </c>
      <c r="Y29" s="55">
        <v>224</v>
      </c>
      <c r="Z29" s="31">
        <f t="shared" si="12"/>
        <v>0.08992372541148133</v>
      </c>
      <c r="AA29">
        <v>32</v>
      </c>
      <c r="AB29">
        <v>109</v>
      </c>
      <c r="AC29">
        <v>74</v>
      </c>
      <c r="AD29">
        <v>9</v>
      </c>
      <c r="AE29" s="2">
        <v>50.323</v>
      </c>
      <c r="AF29" s="3">
        <v>15158.23</v>
      </c>
      <c r="AG29" s="1">
        <v>7628</v>
      </c>
      <c r="AH29" s="1">
        <v>3745</v>
      </c>
      <c r="AI29" s="1">
        <v>3883</v>
      </c>
      <c r="AJ29" s="1">
        <v>640</v>
      </c>
      <c r="AK29" s="33">
        <f t="shared" si="13"/>
        <v>0.20440753752794635</v>
      </c>
      <c r="AL29" s="1">
        <v>384</v>
      </c>
      <c r="AM29" s="1">
        <v>256</v>
      </c>
      <c r="AN29" s="1">
        <v>557</v>
      </c>
      <c r="AO29" s="1">
        <v>83</v>
      </c>
      <c r="AP29" s="1">
        <v>240</v>
      </c>
      <c r="AQ29" s="1">
        <v>400</v>
      </c>
      <c r="AR29" s="1">
        <v>9</v>
      </c>
      <c r="AS29" s="1">
        <v>37</v>
      </c>
      <c r="AT29" s="1">
        <v>529</v>
      </c>
      <c r="AU29" s="1">
        <v>65</v>
      </c>
      <c r="AV29" s="1">
        <v>260</v>
      </c>
      <c r="AW29" s="1">
        <v>49</v>
      </c>
      <c r="AX29" s="1">
        <v>46</v>
      </c>
      <c r="AY29" s="1">
        <v>34</v>
      </c>
      <c r="AZ29" s="1">
        <v>20</v>
      </c>
      <c r="BA29" s="1">
        <v>0</v>
      </c>
      <c r="BB29" s="1">
        <v>0</v>
      </c>
      <c r="BC29" s="1">
        <v>0</v>
      </c>
      <c r="BD29" s="1">
        <v>12</v>
      </c>
      <c r="BE29" s="1">
        <v>0</v>
      </c>
      <c r="BF29" s="1">
        <v>0</v>
      </c>
      <c r="BG29" s="1">
        <v>2</v>
      </c>
      <c r="BH29" s="4">
        <v>4649</v>
      </c>
      <c r="BI29" s="11">
        <v>13.142611314261131</v>
      </c>
      <c r="BJ29" s="13">
        <v>33.40503334050333</v>
      </c>
      <c r="BK29" s="11">
        <v>38.54592385459238</v>
      </c>
      <c r="BL29" s="11">
        <v>3.4631103463110344</v>
      </c>
      <c r="BM29" s="11">
        <v>7.657560765756076</v>
      </c>
      <c r="BN29" s="11">
        <v>3.785760378576038</v>
      </c>
      <c r="BO29" s="4">
        <v>3558</v>
      </c>
      <c r="BP29" s="11">
        <v>20.489038785834737</v>
      </c>
      <c r="BQ29" s="13">
        <v>31.365935919055648</v>
      </c>
      <c r="BR29" s="11">
        <v>29.06127037661608</v>
      </c>
      <c r="BS29" s="11">
        <v>1.7425519955030917</v>
      </c>
      <c r="BT29" s="11">
        <v>14.221472737492974</v>
      </c>
      <c r="BU29" s="11">
        <v>3.1197301854974704</v>
      </c>
      <c r="BV29" s="1">
        <v>129</v>
      </c>
      <c r="BW29" s="1">
        <v>531</v>
      </c>
      <c r="BX29" s="1">
        <v>93757</v>
      </c>
      <c r="BY29" s="1">
        <v>17082</v>
      </c>
      <c r="BZ29" s="1">
        <v>11510</v>
      </c>
      <c r="CA29" s="1">
        <v>3</v>
      </c>
      <c r="CC29" s="1">
        <v>2491</v>
      </c>
      <c r="CD29" s="1">
        <v>1235</v>
      </c>
      <c r="CE29" s="1">
        <v>1256</v>
      </c>
      <c r="CF29" s="1">
        <v>2277</v>
      </c>
      <c r="CG29" s="1">
        <v>214</v>
      </c>
      <c r="CH29" s="1">
        <v>643</v>
      </c>
      <c r="CI29" s="1">
        <v>1848</v>
      </c>
      <c r="CJ29" s="38">
        <v>3507</v>
      </c>
      <c r="CK29" s="38">
        <v>342</v>
      </c>
      <c r="CL29" s="38">
        <v>355</v>
      </c>
      <c r="CM29" s="38">
        <v>1852</v>
      </c>
      <c r="CN29" s="38">
        <v>958</v>
      </c>
      <c r="CO29" s="39">
        <f t="shared" si="11"/>
        <v>0.09751924721984602</v>
      </c>
      <c r="CP29" s="35">
        <v>7737</v>
      </c>
      <c r="CQ29" s="38">
        <v>3331</v>
      </c>
      <c r="CR29" s="35">
        <v>634</v>
      </c>
      <c r="CS29" s="35">
        <v>1310</v>
      </c>
      <c r="CT29" s="35">
        <v>49</v>
      </c>
      <c r="CU29" s="35">
        <v>1886</v>
      </c>
      <c r="CV29" s="35">
        <v>527</v>
      </c>
      <c r="CW29" s="36">
        <v>402</v>
      </c>
      <c r="CX29" s="36">
        <v>65</v>
      </c>
      <c r="CY29" s="36">
        <v>163</v>
      </c>
      <c r="CZ29" s="36">
        <v>153</v>
      </c>
      <c r="DA29" s="36">
        <v>21</v>
      </c>
      <c r="DB29" s="38">
        <v>1896</v>
      </c>
      <c r="DC29" s="35">
        <v>411</v>
      </c>
      <c r="DD29" s="35">
        <v>660</v>
      </c>
      <c r="DE29" s="35">
        <v>593</v>
      </c>
      <c r="DF29" s="35">
        <v>232</v>
      </c>
      <c r="DG29" s="35">
        <v>3871.7582193179696</v>
      </c>
      <c r="DH29" s="42">
        <v>4.716417910447747</v>
      </c>
      <c r="DI29" s="42">
        <v>0.5406330196749362</v>
      </c>
      <c r="DJ29" s="1">
        <v>359</v>
      </c>
      <c r="DK29" s="1">
        <v>312</v>
      </c>
      <c r="DL29" s="1">
        <v>37141</v>
      </c>
      <c r="DM29" s="1">
        <v>43</v>
      </c>
      <c r="DN29" s="1">
        <v>251</v>
      </c>
      <c r="DO29" s="1">
        <v>13645</v>
      </c>
      <c r="DP29" s="1">
        <v>5328</v>
      </c>
      <c r="DQ29" s="1">
        <v>310</v>
      </c>
      <c r="DR29" s="1">
        <v>570</v>
      </c>
      <c r="DS29" s="1">
        <v>2102</v>
      </c>
      <c r="DT29" s="1">
        <v>1298</v>
      </c>
      <c r="DU29" s="1">
        <v>617</v>
      </c>
      <c r="DV29" s="1">
        <v>281</v>
      </c>
      <c r="DW29" s="1">
        <v>150</v>
      </c>
      <c r="DX29" s="1">
        <v>91</v>
      </c>
      <c r="DY29" s="1">
        <v>97</v>
      </c>
      <c r="DZ29" s="1">
        <v>22</v>
      </c>
      <c r="EA29" s="1">
        <v>24</v>
      </c>
      <c r="EB29" s="1">
        <v>19</v>
      </c>
      <c r="EC29" s="1">
        <v>40</v>
      </c>
      <c r="ED29" s="1">
        <v>21</v>
      </c>
      <c r="EE29" s="1">
        <v>16</v>
      </c>
      <c r="EF29" s="1">
        <v>15</v>
      </c>
      <c r="EG29" s="1">
        <v>3</v>
      </c>
      <c r="EH29" s="1">
        <v>10</v>
      </c>
      <c r="EI29" s="1">
        <v>5</v>
      </c>
      <c r="EJ29" s="1">
        <v>3</v>
      </c>
      <c r="EK29" s="1">
        <v>4</v>
      </c>
      <c r="EL29" s="1">
        <v>1</v>
      </c>
      <c r="EM29" s="1">
        <v>4</v>
      </c>
      <c r="EO29" s="1">
        <v>1</v>
      </c>
      <c r="EP29" s="1">
        <v>9106</v>
      </c>
      <c r="EQ29" s="1">
        <v>4148</v>
      </c>
      <c r="ER29" s="1">
        <v>4958</v>
      </c>
      <c r="ES29" s="1">
        <v>8085</v>
      </c>
      <c r="ET29" s="1">
        <v>3807</v>
      </c>
      <c r="EU29" s="1">
        <v>4278</v>
      </c>
      <c r="EV29" s="1">
        <v>7601</v>
      </c>
      <c r="EW29" s="1">
        <v>3613</v>
      </c>
      <c r="EX29" s="1">
        <v>3988</v>
      </c>
      <c r="EY29" s="1">
        <v>8057</v>
      </c>
      <c r="EZ29" s="1">
        <v>3986</v>
      </c>
      <c r="FA29" s="1">
        <v>4071</v>
      </c>
      <c r="FB29" s="1">
        <v>7628</v>
      </c>
      <c r="FC29" s="1">
        <v>3745</v>
      </c>
      <c r="FD29" s="1">
        <v>3883</v>
      </c>
      <c r="FE29" s="3">
        <v>-16.23</v>
      </c>
      <c r="FF29" s="3">
        <v>-11.21</v>
      </c>
      <c r="FG29" s="3">
        <v>-11.52</v>
      </c>
      <c r="FH29" s="1">
        <v>310</v>
      </c>
      <c r="FI29" s="1">
        <v>396</v>
      </c>
      <c r="FJ29" s="1">
        <v>176</v>
      </c>
      <c r="FK29" s="1">
        <v>616</v>
      </c>
      <c r="FL29" s="1">
        <v>875</v>
      </c>
      <c r="FM29" s="1">
        <v>3216</v>
      </c>
      <c r="FN29" s="1">
        <v>1221</v>
      </c>
      <c r="FO29" s="1">
        <v>786</v>
      </c>
      <c r="FP29" s="1">
        <v>1048</v>
      </c>
      <c r="FQ29" s="1">
        <v>589</v>
      </c>
      <c r="FR29" s="1">
        <v>459</v>
      </c>
      <c r="FS29" s="3">
        <v>0.14</v>
      </c>
      <c r="FT29" s="3">
        <v>0.04</v>
      </c>
      <c r="FU29" s="3">
        <v>0.05</v>
      </c>
      <c r="FV29" s="3">
        <v>0.02</v>
      </c>
      <c r="FW29" s="3">
        <v>0.08</v>
      </c>
      <c r="FX29" s="3">
        <v>0.11</v>
      </c>
      <c r="FY29" s="3">
        <v>0.42</v>
      </c>
      <c r="FZ29" s="3">
        <v>0.16</v>
      </c>
      <c r="GA29" s="3">
        <v>0.1</v>
      </c>
      <c r="GB29" s="1">
        <v>4</v>
      </c>
      <c r="GC29" s="1">
        <v>5</v>
      </c>
      <c r="GD29" s="3">
        <v>0.94</v>
      </c>
      <c r="GE29" s="3">
        <v>0</v>
      </c>
      <c r="GF29" s="3">
        <v>0</v>
      </c>
      <c r="GG29" s="1">
        <v>4</v>
      </c>
      <c r="GH29" s="3">
        <v>0.08</v>
      </c>
      <c r="GI29" s="3">
        <v>0.03</v>
      </c>
      <c r="GJ29" s="3">
        <v>0.05</v>
      </c>
      <c r="GK29" s="1">
        <v>1</v>
      </c>
      <c r="GL29" s="3">
        <v>0.08</v>
      </c>
      <c r="GM29" s="3">
        <v>0.24</v>
      </c>
      <c r="GN29">
        <v>224</v>
      </c>
      <c r="GO29">
        <v>26</v>
      </c>
      <c r="GP29">
        <v>22</v>
      </c>
      <c r="GQ29">
        <v>8</v>
      </c>
      <c r="GR29">
        <v>24</v>
      </c>
      <c r="GS29">
        <v>20</v>
      </c>
      <c r="GT29">
        <v>25</v>
      </c>
      <c r="GU29">
        <v>14</v>
      </c>
      <c r="GV29">
        <v>33</v>
      </c>
      <c r="GW29">
        <v>30</v>
      </c>
      <c r="GX29">
        <v>22</v>
      </c>
      <c r="GY29">
        <v>32</v>
      </c>
      <c r="GZ29">
        <v>109</v>
      </c>
      <c r="HA29">
        <v>74</v>
      </c>
      <c r="HB29">
        <v>9</v>
      </c>
      <c r="HC29"/>
      <c r="HD29">
        <v>12</v>
      </c>
      <c r="HE29"/>
      <c r="HF29">
        <v>4</v>
      </c>
      <c r="HG29">
        <v>16</v>
      </c>
      <c r="HH29">
        <v>98</v>
      </c>
      <c r="HI29">
        <v>12</v>
      </c>
      <c r="HJ29"/>
      <c r="HK29">
        <v>9</v>
      </c>
      <c r="HL29">
        <v>9</v>
      </c>
      <c r="HM29">
        <v>44</v>
      </c>
      <c r="HN29">
        <v>1</v>
      </c>
      <c r="HO29">
        <v>19</v>
      </c>
      <c r="HP29" s="31">
        <f t="shared" si="14"/>
        <v>0.08992372541148133</v>
      </c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.75">
      <c r="A30" s="24">
        <v>312</v>
      </c>
      <c r="B30" s="25" t="s">
        <v>423</v>
      </c>
      <c r="C30" s="26">
        <v>31</v>
      </c>
      <c r="D30" s="25" t="s">
        <v>421</v>
      </c>
      <c r="E30" s="26">
        <v>3</v>
      </c>
      <c r="F30" s="25" t="s">
        <v>422</v>
      </c>
      <c r="G30" s="26">
        <f t="shared" si="0"/>
        <v>0</v>
      </c>
      <c r="H30" s="26">
        <f t="shared" si="1"/>
        <v>1</v>
      </c>
      <c r="I30" s="26">
        <f t="shared" si="2"/>
        <v>0</v>
      </c>
      <c r="J30" s="26">
        <f t="shared" si="3"/>
        <v>0</v>
      </c>
      <c r="K30" t="s">
        <v>612</v>
      </c>
      <c r="L30" s="26">
        <v>0</v>
      </c>
      <c r="M30" s="26">
        <v>0</v>
      </c>
      <c r="N30" s="26">
        <v>1</v>
      </c>
      <c r="O30" s="1" t="s">
        <v>135</v>
      </c>
      <c r="P30" s="26">
        <f t="shared" si="4"/>
        <v>1</v>
      </c>
      <c r="Q30" s="26">
        <f t="shared" si="5"/>
        <v>0</v>
      </c>
      <c r="R30" s="26">
        <f t="shared" si="6"/>
        <v>0</v>
      </c>
      <c r="S30" s="26">
        <f t="shared" si="7"/>
        <v>0</v>
      </c>
      <c r="T30" s="26">
        <f t="shared" si="8"/>
        <v>0</v>
      </c>
      <c r="U30" s="26">
        <f t="shared" si="9"/>
        <v>0</v>
      </c>
      <c r="V30" s="26">
        <f t="shared" si="10"/>
        <v>0</v>
      </c>
      <c r="W30" s="1" t="s">
        <v>136</v>
      </c>
      <c r="X30" s="1">
        <v>0</v>
      </c>
      <c r="Y30" s="55">
        <v>154</v>
      </c>
      <c r="Z30" s="31">
        <f t="shared" si="12"/>
        <v>0.06459731543624161</v>
      </c>
      <c r="AA30">
        <v>23</v>
      </c>
      <c r="AB30">
        <v>58</v>
      </c>
      <c r="AC30">
        <v>65</v>
      </c>
      <c r="AD30">
        <v>8</v>
      </c>
      <c r="AE30" s="2">
        <v>44.186</v>
      </c>
      <c r="AF30" s="3">
        <v>16204.37</v>
      </c>
      <c r="AG30" s="1">
        <v>7160</v>
      </c>
      <c r="AH30" s="1">
        <v>3534</v>
      </c>
      <c r="AI30" s="1">
        <v>3626</v>
      </c>
      <c r="AJ30" s="1">
        <v>487</v>
      </c>
      <c r="AK30" s="33">
        <f t="shared" si="13"/>
        <v>0.16962730755834204</v>
      </c>
      <c r="AL30" s="1">
        <v>292</v>
      </c>
      <c r="AM30" s="1">
        <v>195</v>
      </c>
      <c r="AN30" s="1">
        <v>432</v>
      </c>
      <c r="AO30" s="1">
        <v>55</v>
      </c>
      <c r="AP30" s="1">
        <v>192</v>
      </c>
      <c r="AQ30" s="1">
        <v>295</v>
      </c>
      <c r="AR30" s="1">
        <v>6</v>
      </c>
      <c r="AS30" s="1">
        <v>20</v>
      </c>
      <c r="AT30" s="1">
        <v>406</v>
      </c>
      <c r="AU30" s="1">
        <v>55</v>
      </c>
      <c r="AV30" s="1">
        <v>212</v>
      </c>
      <c r="AW30" s="1">
        <v>44</v>
      </c>
      <c r="AX30" s="1">
        <v>44</v>
      </c>
      <c r="AY30" s="1">
        <v>34</v>
      </c>
      <c r="AZ30" s="1">
        <v>24</v>
      </c>
      <c r="BA30" s="1">
        <v>0</v>
      </c>
      <c r="BB30" s="1">
        <v>0</v>
      </c>
      <c r="BC30" s="1">
        <v>0</v>
      </c>
      <c r="BD30" s="1">
        <v>11</v>
      </c>
      <c r="BE30" s="1">
        <v>0</v>
      </c>
      <c r="BF30" s="1">
        <v>0</v>
      </c>
      <c r="BG30" s="1">
        <v>0</v>
      </c>
      <c r="BH30" s="4">
        <v>4493</v>
      </c>
      <c r="BI30" s="11">
        <v>15.26819496995326</v>
      </c>
      <c r="BJ30" s="13">
        <v>34.47585132428222</v>
      </c>
      <c r="BK30" s="11">
        <v>35.78900511907411</v>
      </c>
      <c r="BL30" s="11">
        <v>5.8980636545737815</v>
      </c>
      <c r="BM30" s="11">
        <v>5.4529267749833075</v>
      </c>
      <c r="BN30" s="11">
        <v>3.1159581571333184</v>
      </c>
      <c r="BO30" s="4">
        <v>3263</v>
      </c>
      <c r="BP30" s="11">
        <v>24.915721728470732</v>
      </c>
      <c r="BQ30" s="13">
        <v>32.02574318112167</v>
      </c>
      <c r="BR30" s="11">
        <v>28.011032791909287</v>
      </c>
      <c r="BS30" s="11">
        <v>2.5130248237817963</v>
      </c>
      <c r="BT30" s="11">
        <v>9.92951271835734</v>
      </c>
      <c r="BU30" s="11">
        <v>2.6049647563591787</v>
      </c>
      <c r="BV30" s="1">
        <v>64</v>
      </c>
      <c r="BW30" s="1">
        <v>192</v>
      </c>
      <c r="BX30" s="1">
        <v>33486</v>
      </c>
      <c r="BY30" s="1">
        <v>6454</v>
      </c>
      <c r="BZ30" s="1">
        <v>4322</v>
      </c>
      <c r="CA30" s="1">
        <v>1</v>
      </c>
      <c r="CC30" s="1">
        <v>2384</v>
      </c>
      <c r="CD30" s="1">
        <v>1156</v>
      </c>
      <c r="CE30" s="1">
        <v>1228</v>
      </c>
      <c r="CF30" s="1">
        <v>2226</v>
      </c>
      <c r="CG30" s="1">
        <v>158</v>
      </c>
      <c r="CH30" s="1">
        <v>500</v>
      </c>
      <c r="CI30" s="1">
        <v>1884</v>
      </c>
      <c r="CJ30" s="38">
        <v>3596</v>
      </c>
      <c r="CK30" s="38">
        <v>436</v>
      </c>
      <c r="CL30" s="38">
        <v>425</v>
      </c>
      <c r="CM30" s="38">
        <v>2002</v>
      </c>
      <c r="CN30" s="38">
        <v>733</v>
      </c>
      <c r="CO30" s="39">
        <f t="shared" si="11"/>
        <v>0.12124582869855395</v>
      </c>
      <c r="CP30" s="35">
        <v>7153</v>
      </c>
      <c r="CQ30" s="38">
        <v>3404</v>
      </c>
      <c r="CR30" s="35">
        <v>427</v>
      </c>
      <c r="CS30" s="35">
        <v>1242</v>
      </c>
      <c r="CT30" s="35">
        <v>55</v>
      </c>
      <c r="CU30" s="35">
        <v>1662</v>
      </c>
      <c r="CV30" s="35">
        <v>363</v>
      </c>
      <c r="CW30" s="36">
        <v>357</v>
      </c>
      <c r="CX30" s="36">
        <v>80</v>
      </c>
      <c r="CY30" s="36">
        <v>107</v>
      </c>
      <c r="CZ30" s="36">
        <v>165</v>
      </c>
      <c r="DA30" s="36">
        <v>5</v>
      </c>
      <c r="DB30" s="38">
        <v>2330</v>
      </c>
      <c r="DC30" s="35">
        <v>382</v>
      </c>
      <c r="DD30" s="35">
        <v>374</v>
      </c>
      <c r="DE30" s="35">
        <v>1365</v>
      </c>
      <c r="DF30" s="35">
        <v>209</v>
      </c>
      <c r="DG30" s="35">
        <v>5265.441528740741</v>
      </c>
      <c r="DH30" s="42">
        <v>6.526610644257684</v>
      </c>
      <c r="DI30" s="42">
        <v>0.647942157953281</v>
      </c>
      <c r="DJ30" s="1">
        <v>258</v>
      </c>
      <c r="DK30" s="1">
        <v>206</v>
      </c>
      <c r="DL30" s="1">
        <v>25733</v>
      </c>
      <c r="DM30" s="1">
        <v>27</v>
      </c>
      <c r="DN30" s="1">
        <v>156</v>
      </c>
      <c r="DO30" s="1">
        <v>7587</v>
      </c>
      <c r="DP30" s="1">
        <v>4860</v>
      </c>
      <c r="DQ30" s="1">
        <v>435</v>
      </c>
      <c r="DR30" s="1">
        <v>545</v>
      </c>
      <c r="DS30" s="1">
        <v>1373</v>
      </c>
      <c r="DT30" s="1">
        <v>1338</v>
      </c>
      <c r="DU30" s="1">
        <v>689</v>
      </c>
      <c r="DV30" s="1">
        <v>302</v>
      </c>
      <c r="DW30" s="1">
        <v>178</v>
      </c>
      <c r="DX30" s="1">
        <v>85</v>
      </c>
      <c r="DY30" s="1">
        <v>89</v>
      </c>
      <c r="DZ30" s="1">
        <v>18</v>
      </c>
      <c r="EA30" s="1">
        <v>17</v>
      </c>
      <c r="EB30" s="1">
        <v>16</v>
      </c>
      <c r="EC30" s="1">
        <v>15</v>
      </c>
      <c r="ED30" s="1">
        <v>24</v>
      </c>
      <c r="EE30" s="1">
        <v>35</v>
      </c>
      <c r="EF30" s="1">
        <v>9</v>
      </c>
      <c r="EG30" s="1">
        <v>8</v>
      </c>
      <c r="EH30" s="1">
        <v>6</v>
      </c>
      <c r="EI30" s="1">
        <v>2</v>
      </c>
      <c r="EJ30" s="1">
        <v>4</v>
      </c>
      <c r="EK30" s="1">
        <v>10</v>
      </c>
      <c r="EL30" s="1">
        <v>5</v>
      </c>
      <c r="EM30" s="1">
        <v>1</v>
      </c>
      <c r="EN30" s="1">
        <v>3</v>
      </c>
      <c r="EO30" s="1">
        <v>1</v>
      </c>
      <c r="EP30" s="1">
        <v>7964</v>
      </c>
      <c r="EQ30" s="1">
        <v>3630</v>
      </c>
      <c r="ER30" s="1">
        <v>4334</v>
      </c>
      <c r="ES30" s="1">
        <v>6873</v>
      </c>
      <c r="ET30" s="1">
        <v>3195</v>
      </c>
      <c r="EU30" s="1">
        <v>3678</v>
      </c>
      <c r="EV30" s="1">
        <v>6859</v>
      </c>
      <c r="EW30" s="1">
        <v>3283</v>
      </c>
      <c r="EX30" s="1">
        <v>3576</v>
      </c>
      <c r="EY30" s="1">
        <v>7360</v>
      </c>
      <c r="EZ30" s="1">
        <v>3606</v>
      </c>
      <c r="FA30" s="1">
        <v>3754</v>
      </c>
      <c r="FB30" s="1">
        <v>7160</v>
      </c>
      <c r="FC30" s="1">
        <v>3534</v>
      </c>
      <c r="FD30" s="1">
        <v>3626</v>
      </c>
      <c r="FE30" s="3">
        <v>-10.1</v>
      </c>
      <c r="FF30" s="3">
        <v>-13.7</v>
      </c>
      <c r="FG30" s="3">
        <v>-7.58</v>
      </c>
      <c r="FH30" s="1">
        <v>252</v>
      </c>
      <c r="FI30" s="1">
        <v>372</v>
      </c>
      <c r="FJ30" s="1">
        <v>147</v>
      </c>
      <c r="FK30" s="1">
        <v>578</v>
      </c>
      <c r="FL30" s="1">
        <v>739</v>
      </c>
      <c r="FM30" s="1">
        <v>3052</v>
      </c>
      <c r="FN30" s="1">
        <v>1266</v>
      </c>
      <c r="FO30" s="1">
        <v>707</v>
      </c>
      <c r="FP30" s="1">
        <v>861</v>
      </c>
      <c r="FQ30" s="1">
        <v>496</v>
      </c>
      <c r="FR30" s="1">
        <v>365</v>
      </c>
      <c r="FS30" s="3">
        <v>0.12</v>
      </c>
      <c r="FT30" s="3">
        <v>0.04</v>
      </c>
      <c r="FU30" s="3">
        <v>0.05</v>
      </c>
      <c r="FV30" s="3">
        <v>0.02</v>
      </c>
      <c r="FW30" s="3">
        <v>0.08</v>
      </c>
      <c r="FX30" s="3">
        <v>0.1</v>
      </c>
      <c r="FY30" s="3">
        <v>0.43</v>
      </c>
      <c r="FZ30" s="3">
        <v>0.18</v>
      </c>
      <c r="GA30" s="3">
        <v>0.1</v>
      </c>
      <c r="GB30" s="1">
        <v>4</v>
      </c>
      <c r="GC30" s="1">
        <v>5</v>
      </c>
      <c r="GD30" s="3">
        <v>1</v>
      </c>
      <c r="GE30" s="3">
        <v>0</v>
      </c>
      <c r="GF30" s="3">
        <v>0</v>
      </c>
      <c r="GG30" s="1">
        <v>2</v>
      </c>
      <c r="GH30" s="3">
        <v>0.07</v>
      </c>
      <c r="GI30" s="3">
        <v>0.03</v>
      </c>
      <c r="GJ30" s="3">
        <v>0.04</v>
      </c>
      <c r="GK30" s="1">
        <v>1</v>
      </c>
      <c r="GL30" s="3">
        <v>0.07</v>
      </c>
      <c r="GM30" s="3">
        <v>0.26</v>
      </c>
      <c r="GN30">
        <v>154</v>
      </c>
      <c r="GO30">
        <v>20</v>
      </c>
      <c r="GP30">
        <v>10</v>
      </c>
      <c r="GQ30">
        <v>17</v>
      </c>
      <c r="GR30">
        <v>16</v>
      </c>
      <c r="GS30">
        <v>11</v>
      </c>
      <c r="GT30">
        <v>23</v>
      </c>
      <c r="GU30">
        <v>19</v>
      </c>
      <c r="GV30">
        <v>19</v>
      </c>
      <c r="GW30">
        <v>8</v>
      </c>
      <c r="GX30">
        <v>11</v>
      </c>
      <c r="GY30">
        <v>23</v>
      </c>
      <c r="GZ30">
        <v>58</v>
      </c>
      <c r="HA30">
        <v>65</v>
      </c>
      <c r="HB30">
        <v>8</v>
      </c>
      <c r="HC30">
        <v>1</v>
      </c>
      <c r="HD30">
        <v>13</v>
      </c>
      <c r="HE30">
        <v>1</v>
      </c>
      <c r="HF30">
        <v>1</v>
      </c>
      <c r="HG30">
        <v>6</v>
      </c>
      <c r="HH30">
        <v>48</v>
      </c>
      <c r="HI30">
        <v>10</v>
      </c>
      <c r="HJ30">
        <v>1</v>
      </c>
      <c r="HK30">
        <v>13</v>
      </c>
      <c r="HL30">
        <v>7</v>
      </c>
      <c r="HM30">
        <v>31</v>
      </c>
      <c r="HN30">
        <v>6</v>
      </c>
      <c r="HO30">
        <v>16</v>
      </c>
      <c r="HP30" s="31">
        <f t="shared" si="14"/>
        <v>0.06459731543624161</v>
      </c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2.75">
      <c r="A31" s="24">
        <v>313</v>
      </c>
      <c r="B31" s="25" t="s">
        <v>424</v>
      </c>
      <c r="C31" s="26">
        <v>31</v>
      </c>
      <c r="D31" s="25" t="s">
        <v>421</v>
      </c>
      <c r="E31" s="26">
        <v>3</v>
      </c>
      <c r="F31" s="25" t="s">
        <v>422</v>
      </c>
      <c r="G31" s="26">
        <f t="shared" si="0"/>
        <v>0</v>
      </c>
      <c r="H31" s="26">
        <f t="shared" si="1"/>
        <v>1</v>
      </c>
      <c r="I31" s="26">
        <f t="shared" si="2"/>
        <v>0</v>
      </c>
      <c r="J31" s="26">
        <f t="shared" si="3"/>
        <v>0</v>
      </c>
      <c r="K31" t="s">
        <v>612</v>
      </c>
      <c r="L31" s="26">
        <v>0</v>
      </c>
      <c r="M31" s="26">
        <v>0</v>
      </c>
      <c r="N31" s="26">
        <v>1</v>
      </c>
      <c r="O31" s="1" t="s">
        <v>472</v>
      </c>
      <c r="P31" s="26">
        <f t="shared" si="4"/>
        <v>0</v>
      </c>
      <c r="Q31" s="26">
        <f t="shared" si="5"/>
        <v>0</v>
      </c>
      <c r="R31" s="26">
        <f t="shared" si="6"/>
        <v>1</v>
      </c>
      <c r="S31" s="26">
        <f t="shared" si="7"/>
        <v>0</v>
      </c>
      <c r="T31" s="26">
        <f t="shared" si="8"/>
        <v>0</v>
      </c>
      <c r="U31" s="26">
        <f t="shared" si="9"/>
        <v>0</v>
      </c>
      <c r="V31" s="26">
        <f t="shared" si="10"/>
        <v>0</v>
      </c>
      <c r="W31" s="1" t="s">
        <v>480</v>
      </c>
      <c r="X31" s="1">
        <v>0</v>
      </c>
      <c r="Y31" s="55">
        <v>212</v>
      </c>
      <c r="Z31" s="31">
        <f t="shared" si="12"/>
        <v>0.06397103198551599</v>
      </c>
      <c r="AA31">
        <v>29</v>
      </c>
      <c r="AB31">
        <v>85</v>
      </c>
      <c r="AC31">
        <v>89</v>
      </c>
      <c r="AD31">
        <v>9</v>
      </c>
      <c r="AE31" s="2">
        <v>157.104</v>
      </c>
      <c r="AF31" s="3">
        <v>6153.26</v>
      </c>
      <c r="AG31" s="1">
        <v>9667</v>
      </c>
      <c r="AH31" s="1">
        <v>4306</v>
      </c>
      <c r="AI31" s="1">
        <v>5362</v>
      </c>
      <c r="AJ31" s="1">
        <v>567</v>
      </c>
      <c r="AK31" s="33">
        <f t="shared" si="13"/>
        <v>0.14609636691574338</v>
      </c>
      <c r="AL31" s="1">
        <v>331</v>
      </c>
      <c r="AM31" s="1">
        <v>236</v>
      </c>
      <c r="AN31" s="1">
        <v>476</v>
      </c>
      <c r="AO31" s="1">
        <v>91</v>
      </c>
      <c r="AP31" s="1">
        <v>227</v>
      </c>
      <c r="AQ31" s="1">
        <v>340</v>
      </c>
      <c r="AR31" s="1">
        <v>6</v>
      </c>
      <c r="AS31" s="1">
        <v>37</v>
      </c>
      <c r="AT31" s="1">
        <v>450</v>
      </c>
      <c r="AU31" s="1">
        <v>74</v>
      </c>
      <c r="AV31" s="1">
        <v>214</v>
      </c>
      <c r="AW31" s="1">
        <v>160</v>
      </c>
      <c r="AX31" s="1">
        <v>146</v>
      </c>
      <c r="AY31" s="1">
        <v>70</v>
      </c>
      <c r="AZ31" s="1">
        <v>43</v>
      </c>
      <c r="BA31" s="1">
        <v>1</v>
      </c>
      <c r="BB31" s="1">
        <v>0</v>
      </c>
      <c r="BC31" s="1">
        <v>49</v>
      </c>
      <c r="BD31" s="1">
        <v>27</v>
      </c>
      <c r="BE31" s="1">
        <v>0</v>
      </c>
      <c r="BF31" s="1">
        <v>0</v>
      </c>
      <c r="BG31" s="1">
        <v>10</v>
      </c>
      <c r="BH31" s="4">
        <v>6812</v>
      </c>
      <c r="BI31" s="11">
        <v>19.83264826776277</v>
      </c>
      <c r="BJ31" s="13">
        <v>40.032295948326485</v>
      </c>
      <c r="BK31" s="11">
        <v>27.29007633587786</v>
      </c>
      <c r="BL31" s="11">
        <v>5.9600704638872575</v>
      </c>
      <c r="BM31" s="11">
        <v>3.8314738696418082</v>
      </c>
      <c r="BN31" s="11">
        <v>3.0534351145038165</v>
      </c>
      <c r="BO31" s="4">
        <v>5231</v>
      </c>
      <c r="BP31" s="11">
        <v>30.58688587268209</v>
      </c>
      <c r="BQ31" s="13">
        <v>36.417510992162114</v>
      </c>
      <c r="BR31" s="11">
        <v>21.659338558593003</v>
      </c>
      <c r="BS31" s="11">
        <v>2.2748996367807304</v>
      </c>
      <c r="BT31" s="11">
        <v>6.3658956222519585</v>
      </c>
      <c r="BU31" s="11">
        <v>2.695469317530109</v>
      </c>
      <c r="BV31" s="1">
        <v>63</v>
      </c>
      <c r="BW31" s="1">
        <v>250</v>
      </c>
      <c r="BX31" s="1">
        <v>38684</v>
      </c>
      <c r="BY31" s="1">
        <v>8444</v>
      </c>
      <c r="BZ31" s="1">
        <v>5872</v>
      </c>
      <c r="CC31" s="1">
        <v>3314</v>
      </c>
      <c r="CD31" s="1">
        <v>1589</v>
      </c>
      <c r="CE31" s="1">
        <v>1725</v>
      </c>
      <c r="CF31" s="1">
        <v>3105</v>
      </c>
      <c r="CG31" s="1">
        <v>209</v>
      </c>
      <c r="CH31" s="1">
        <v>780</v>
      </c>
      <c r="CI31" s="1">
        <v>2534</v>
      </c>
      <c r="CJ31" s="38">
        <v>4326</v>
      </c>
      <c r="CK31" s="38">
        <v>376</v>
      </c>
      <c r="CL31" s="38">
        <v>598</v>
      </c>
      <c r="CM31" s="38">
        <v>2352</v>
      </c>
      <c r="CN31" s="38">
        <v>1000</v>
      </c>
      <c r="CO31" s="39">
        <f t="shared" si="11"/>
        <v>0.08691631992602866</v>
      </c>
      <c r="CP31" s="35">
        <v>9996</v>
      </c>
      <c r="CQ31" s="38">
        <v>4032</v>
      </c>
      <c r="CR31" s="35">
        <v>430</v>
      </c>
      <c r="CS31" s="35">
        <v>2524</v>
      </c>
      <c r="CT31" s="35">
        <v>69</v>
      </c>
      <c r="CU31" s="35">
        <v>2619</v>
      </c>
      <c r="CV31" s="35">
        <v>322</v>
      </c>
      <c r="CW31" s="36">
        <v>423</v>
      </c>
      <c r="CX31" s="36">
        <v>67</v>
      </c>
      <c r="CY31" s="36">
        <v>139</v>
      </c>
      <c r="CZ31" s="36">
        <v>194</v>
      </c>
      <c r="DA31" s="36">
        <v>23</v>
      </c>
      <c r="DB31" s="38">
        <v>2338</v>
      </c>
      <c r="DC31" s="35">
        <v>368</v>
      </c>
      <c r="DD31" s="35">
        <v>531</v>
      </c>
      <c r="DE31" s="35">
        <v>656</v>
      </c>
      <c r="DF31" s="35">
        <v>783</v>
      </c>
      <c r="DG31" s="35">
        <v>1464.5773366366711</v>
      </c>
      <c r="DH31" s="42">
        <v>5.527186761229335</v>
      </c>
      <c r="DI31" s="42">
        <v>0.5404530744336568</v>
      </c>
      <c r="DJ31" s="1">
        <v>382</v>
      </c>
      <c r="DK31" s="1">
        <v>331</v>
      </c>
      <c r="DL31" s="1">
        <v>67449</v>
      </c>
      <c r="DM31" s="1">
        <v>37</v>
      </c>
      <c r="DN31" s="1">
        <v>161</v>
      </c>
      <c r="DO31" s="1">
        <v>12394</v>
      </c>
      <c r="DP31" s="1">
        <v>5943</v>
      </c>
      <c r="DQ31" s="1">
        <v>166</v>
      </c>
      <c r="DR31" s="1">
        <v>411</v>
      </c>
      <c r="DS31" s="1">
        <v>1710</v>
      </c>
      <c r="DT31" s="1">
        <v>1975</v>
      </c>
      <c r="DU31" s="1">
        <v>959</v>
      </c>
      <c r="DV31" s="1">
        <v>412</v>
      </c>
      <c r="DW31" s="1">
        <v>310</v>
      </c>
      <c r="DX31" s="1">
        <v>114</v>
      </c>
      <c r="DY31" s="1">
        <v>150</v>
      </c>
      <c r="DZ31" s="1">
        <v>16</v>
      </c>
      <c r="EA31" s="1">
        <v>38</v>
      </c>
      <c r="EB31" s="1">
        <v>32</v>
      </c>
      <c r="EC31" s="1">
        <v>48</v>
      </c>
      <c r="ED31" s="1">
        <v>30</v>
      </c>
      <c r="EE31" s="1">
        <v>36</v>
      </c>
      <c r="EF31" s="1">
        <v>16</v>
      </c>
      <c r="EG31" s="1">
        <v>12</v>
      </c>
      <c r="EH31" s="1">
        <v>7</v>
      </c>
      <c r="EI31" s="1">
        <v>11</v>
      </c>
      <c r="EJ31" s="1">
        <v>8</v>
      </c>
      <c r="EK31" s="1">
        <v>4</v>
      </c>
      <c r="EL31" s="1">
        <v>1</v>
      </c>
      <c r="EN31" s="1">
        <v>4</v>
      </c>
      <c r="EO31" s="1">
        <v>1</v>
      </c>
      <c r="EP31" s="1">
        <v>12658</v>
      </c>
      <c r="EQ31" s="1">
        <v>5709</v>
      </c>
      <c r="ER31" s="1">
        <v>6949</v>
      </c>
      <c r="ES31" s="1">
        <v>10547</v>
      </c>
      <c r="ET31" s="1">
        <v>4777</v>
      </c>
      <c r="EU31" s="1">
        <v>5770</v>
      </c>
      <c r="EV31" s="1">
        <v>9925</v>
      </c>
      <c r="EW31" s="1">
        <v>4401</v>
      </c>
      <c r="EX31" s="1">
        <v>5524</v>
      </c>
      <c r="EY31" s="1">
        <v>10014</v>
      </c>
      <c r="EZ31" s="1">
        <v>4482</v>
      </c>
      <c r="FA31" s="1">
        <v>5533</v>
      </c>
      <c r="FB31" s="1">
        <v>9667</v>
      </c>
      <c r="FC31" s="1">
        <v>4306</v>
      </c>
      <c r="FD31" s="1">
        <v>5362</v>
      </c>
      <c r="FE31" s="3">
        <v>-23.63</v>
      </c>
      <c r="FF31" s="3">
        <v>-16.68</v>
      </c>
      <c r="FG31" s="3">
        <v>-20.89</v>
      </c>
      <c r="FH31" s="1">
        <v>507</v>
      </c>
      <c r="FI31" s="1">
        <v>609</v>
      </c>
      <c r="FJ31" s="1">
        <v>232</v>
      </c>
      <c r="FK31" s="1">
        <v>670</v>
      </c>
      <c r="FL31" s="1">
        <v>761</v>
      </c>
      <c r="FM31" s="1">
        <v>3454</v>
      </c>
      <c r="FN31" s="1">
        <v>1780</v>
      </c>
      <c r="FO31" s="1">
        <v>1609</v>
      </c>
      <c r="FP31" s="1">
        <v>860</v>
      </c>
      <c r="FQ31" s="1">
        <v>458</v>
      </c>
      <c r="FR31" s="1">
        <v>402</v>
      </c>
      <c r="FS31" s="3">
        <v>0.09</v>
      </c>
      <c r="FT31" s="3">
        <v>0.05</v>
      </c>
      <c r="FU31" s="3">
        <v>0.06</v>
      </c>
      <c r="FV31" s="3">
        <v>0.02</v>
      </c>
      <c r="FW31" s="3">
        <v>0.07</v>
      </c>
      <c r="FX31" s="3">
        <v>0.08</v>
      </c>
      <c r="FY31" s="3">
        <v>0.36</v>
      </c>
      <c r="FZ31" s="3">
        <v>0.18</v>
      </c>
      <c r="GA31" s="3">
        <v>0.17</v>
      </c>
      <c r="GB31" s="1">
        <v>5</v>
      </c>
      <c r="GC31" s="1">
        <v>5</v>
      </c>
      <c r="GD31" s="3">
        <v>0.91</v>
      </c>
      <c r="GE31" s="3">
        <v>0</v>
      </c>
      <c r="GF31" s="3">
        <v>0.01</v>
      </c>
      <c r="GG31" s="1">
        <v>4</v>
      </c>
      <c r="GH31" s="3">
        <v>0.06</v>
      </c>
      <c r="GI31" s="3">
        <v>0.02</v>
      </c>
      <c r="GJ31" s="3">
        <v>0.04</v>
      </c>
      <c r="GK31" s="1">
        <v>4</v>
      </c>
      <c r="GL31" s="3">
        <v>0.08</v>
      </c>
      <c r="GM31" s="3">
        <v>0.26</v>
      </c>
      <c r="GN31">
        <v>212</v>
      </c>
      <c r="GO31">
        <v>17</v>
      </c>
      <c r="GP31">
        <v>23</v>
      </c>
      <c r="GQ31">
        <v>19</v>
      </c>
      <c r="GR31">
        <v>19</v>
      </c>
      <c r="GS31">
        <v>24</v>
      </c>
      <c r="GT31">
        <v>18</v>
      </c>
      <c r="GU31">
        <v>22</v>
      </c>
      <c r="GV31">
        <v>28</v>
      </c>
      <c r="GW31">
        <v>25</v>
      </c>
      <c r="GX31">
        <v>17</v>
      </c>
      <c r="GY31">
        <v>29</v>
      </c>
      <c r="GZ31">
        <v>85</v>
      </c>
      <c r="HA31">
        <v>89</v>
      </c>
      <c r="HB31">
        <v>9</v>
      </c>
      <c r="HC31"/>
      <c r="HD31">
        <v>18</v>
      </c>
      <c r="HE31">
        <v>1</v>
      </c>
      <c r="HF31"/>
      <c r="HG31">
        <v>11</v>
      </c>
      <c r="HH31">
        <v>67</v>
      </c>
      <c r="HI31">
        <v>17</v>
      </c>
      <c r="HJ31">
        <v>1</v>
      </c>
      <c r="HK31">
        <v>11</v>
      </c>
      <c r="HL31">
        <v>12</v>
      </c>
      <c r="HM31">
        <v>62</v>
      </c>
      <c r="HN31">
        <v>6</v>
      </c>
      <c r="HO31">
        <v>6</v>
      </c>
      <c r="HP31" s="31">
        <f t="shared" si="14"/>
        <v>0.06397103198551599</v>
      </c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2.75">
      <c r="A32" s="24">
        <v>314</v>
      </c>
      <c r="B32" s="25" t="s">
        <v>425</v>
      </c>
      <c r="C32" s="26">
        <v>31</v>
      </c>
      <c r="D32" s="25" t="s">
        <v>421</v>
      </c>
      <c r="E32" s="26">
        <v>3</v>
      </c>
      <c r="F32" s="25" t="s">
        <v>422</v>
      </c>
      <c r="G32" s="26">
        <f t="shared" si="0"/>
        <v>0</v>
      </c>
      <c r="H32" s="26">
        <f t="shared" si="1"/>
        <v>1</v>
      </c>
      <c r="I32" s="26">
        <f t="shared" si="2"/>
        <v>0</v>
      </c>
      <c r="J32" s="26">
        <f t="shared" si="3"/>
        <v>0</v>
      </c>
      <c r="K32" t="s">
        <v>612</v>
      </c>
      <c r="L32" s="26">
        <v>0</v>
      </c>
      <c r="M32" s="26">
        <v>0</v>
      </c>
      <c r="N32" s="26">
        <v>1</v>
      </c>
      <c r="O32" s="1" t="s">
        <v>472</v>
      </c>
      <c r="P32" s="26">
        <f t="shared" si="4"/>
        <v>0</v>
      </c>
      <c r="Q32" s="26">
        <f t="shared" si="5"/>
        <v>0</v>
      </c>
      <c r="R32" s="26">
        <f t="shared" si="6"/>
        <v>1</v>
      </c>
      <c r="S32" s="26">
        <f t="shared" si="7"/>
        <v>0</v>
      </c>
      <c r="T32" s="26">
        <f t="shared" si="8"/>
        <v>0</v>
      </c>
      <c r="U32" s="26">
        <f t="shared" si="9"/>
        <v>0</v>
      </c>
      <c r="V32" s="26">
        <f t="shared" si="10"/>
        <v>0</v>
      </c>
      <c r="W32" s="1" t="s">
        <v>480</v>
      </c>
      <c r="X32" s="1">
        <v>0</v>
      </c>
      <c r="Y32" s="55">
        <v>44</v>
      </c>
      <c r="Z32" s="31">
        <f t="shared" si="12"/>
        <v>0.02586713697824809</v>
      </c>
      <c r="AA32">
        <v>6</v>
      </c>
      <c r="AB32">
        <v>18</v>
      </c>
      <c r="AC32">
        <v>15</v>
      </c>
      <c r="AD32">
        <v>5</v>
      </c>
      <c r="AE32" s="2">
        <v>79.115</v>
      </c>
      <c r="AF32" s="3">
        <v>6949.4</v>
      </c>
      <c r="AG32" s="1">
        <v>5498</v>
      </c>
      <c r="AH32" s="1">
        <v>2660</v>
      </c>
      <c r="AI32" s="1">
        <v>2838</v>
      </c>
      <c r="AJ32" s="1">
        <v>299</v>
      </c>
      <c r="AK32" s="33">
        <f t="shared" si="13"/>
        <v>0.1495</v>
      </c>
      <c r="AL32" s="1">
        <v>181</v>
      </c>
      <c r="AM32" s="1">
        <v>118</v>
      </c>
      <c r="AN32" s="1">
        <v>242</v>
      </c>
      <c r="AO32" s="1">
        <v>57</v>
      </c>
      <c r="AP32" s="1">
        <v>136</v>
      </c>
      <c r="AQ32" s="1">
        <v>163</v>
      </c>
      <c r="AR32" s="1">
        <v>3</v>
      </c>
      <c r="AS32" s="1">
        <v>19</v>
      </c>
      <c r="AT32" s="1">
        <v>232</v>
      </c>
      <c r="AU32" s="1">
        <v>45</v>
      </c>
      <c r="AV32" s="1">
        <v>119</v>
      </c>
      <c r="AW32" s="1">
        <v>81</v>
      </c>
      <c r="AX32" s="1">
        <v>81</v>
      </c>
      <c r="AY32" s="1">
        <v>55</v>
      </c>
      <c r="AZ32" s="1">
        <v>25</v>
      </c>
      <c r="BA32" s="1">
        <v>1</v>
      </c>
      <c r="BB32" s="1">
        <v>0</v>
      </c>
      <c r="BC32" s="1">
        <v>6</v>
      </c>
      <c r="BD32" s="1">
        <v>20</v>
      </c>
      <c r="BE32" s="1">
        <v>0</v>
      </c>
      <c r="BF32" s="1">
        <v>0</v>
      </c>
      <c r="BG32" s="1">
        <v>0</v>
      </c>
      <c r="BH32" s="4">
        <v>3140</v>
      </c>
      <c r="BI32" s="11">
        <v>21.751592356687897</v>
      </c>
      <c r="BJ32" s="13">
        <v>45.6687898089172</v>
      </c>
      <c r="BK32" s="11">
        <v>18.630573248407643</v>
      </c>
      <c r="BL32" s="11">
        <v>5.414012738853503</v>
      </c>
      <c r="BM32" s="11">
        <v>3.7579617834394905</v>
      </c>
      <c r="BN32" s="11">
        <v>4.777070063694268</v>
      </c>
      <c r="BO32" s="4">
        <v>2401</v>
      </c>
      <c r="BP32" s="11">
        <v>32.27821740941275</v>
      </c>
      <c r="BQ32" s="13">
        <v>40.399833402748854</v>
      </c>
      <c r="BR32" s="11">
        <v>16.20158267388588</v>
      </c>
      <c r="BS32" s="11">
        <v>1.9158683881715952</v>
      </c>
      <c r="BT32" s="11">
        <v>4.831320283215327</v>
      </c>
      <c r="BU32" s="11">
        <v>4.373177842565598</v>
      </c>
      <c r="BV32" s="1">
        <v>39</v>
      </c>
      <c r="BW32" s="1">
        <v>180</v>
      </c>
      <c r="BX32" s="1">
        <v>46309</v>
      </c>
      <c r="BY32" s="1">
        <v>6120</v>
      </c>
      <c r="BZ32" s="1">
        <v>4307</v>
      </c>
      <c r="CC32" s="1">
        <v>1701</v>
      </c>
      <c r="CD32" s="1">
        <v>865</v>
      </c>
      <c r="CE32" s="1">
        <v>836</v>
      </c>
      <c r="CF32" s="1">
        <v>1568</v>
      </c>
      <c r="CG32" s="1">
        <v>133</v>
      </c>
      <c r="CH32" s="1">
        <v>601</v>
      </c>
      <c r="CI32" s="1">
        <v>1100</v>
      </c>
      <c r="CJ32" s="38">
        <v>2234</v>
      </c>
      <c r="CK32" s="38">
        <v>135</v>
      </c>
      <c r="CL32" s="38">
        <v>247</v>
      </c>
      <c r="CM32" s="38">
        <v>1167</v>
      </c>
      <c r="CN32" s="38">
        <v>685</v>
      </c>
      <c r="CO32" s="39">
        <f t="shared" si="11"/>
        <v>0.06042972247090421</v>
      </c>
      <c r="CP32" s="35">
        <v>5100</v>
      </c>
      <c r="CQ32" s="38">
        <v>2121</v>
      </c>
      <c r="CR32" s="35">
        <v>168</v>
      </c>
      <c r="CS32" s="35">
        <v>1376</v>
      </c>
      <c r="CT32" s="35">
        <v>28</v>
      </c>
      <c r="CU32" s="35">
        <v>1202</v>
      </c>
      <c r="CV32" s="35">
        <v>205</v>
      </c>
      <c r="CW32" s="36">
        <v>140</v>
      </c>
      <c r="CX32" s="36">
        <v>24</v>
      </c>
      <c r="CY32" s="36">
        <v>51</v>
      </c>
      <c r="CZ32" s="36">
        <v>55</v>
      </c>
      <c r="DA32" s="36">
        <v>10</v>
      </c>
      <c r="DB32" s="38">
        <v>4094</v>
      </c>
      <c r="DC32" s="35">
        <v>244</v>
      </c>
      <c r="DD32" s="35">
        <v>418</v>
      </c>
      <c r="DE32" s="35">
        <v>256</v>
      </c>
      <c r="DF32" s="35">
        <v>3176</v>
      </c>
      <c r="DG32" s="35">
        <v>5052.275128096296</v>
      </c>
      <c r="DH32" s="42">
        <v>29.242857142857137</v>
      </c>
      <c r="DI32" s="42">
        <v>1.8325872873769242</v>
      </c>
      <c r="DJ32" s="1">
        <v>277</v>
      </c>
      <c r="DK32" s="1">
        <v>249</v>
      </c>
      <c r="DL32" s="1">
        <v>27811</v>
      </c>
      <c r="DM32" s="1">
        <v>8</v>
      </c>
      <c r="DN32" s="1">
        <v>44</v>
      </c>
      <c r="DO32" s="1">
        <v>2646</v>
      </c>
      <c r="DP32" s="1">
        <v>3019</v>
      </c>
      <c r="DQ32" s="1">
        <v>237</v>
      </c>
      <c r="DR32" s="1">
        <v>206</v>
      </c>
      <c r="DS32" s="1">
        <v>712</v>
      </c>
      <c r="DT32" s="1">
        <v>1198</v>
      </c>
      <c r="DU32" s="1">
        <v>448</v>
      </c>
      <c r="DV32" s="1">
        <v>132</v>
      </c>
      <c r="DW32" s="1">
        <v>86</v>
      </c>
      <c r="DX32" s="1">
        <v>49</v>
      </c>
      <c r="DY32" s="1">
        <v>66</v>
      </c>
      <c r="DZ32" s="1">
        <v>5</v>
      </c>
      <c r="EA32" s="1">
        <v>12</v>
      </c>
      <c r="EB32" s="1">
        <v>12</v>
      </c>
      <c r="EC32" s="1">
        <v>27</v>
      </c>
      <c r="ED32" s="1">
        <v>19</v>
      </c>
      <c r="EE32" s="1">
        <v>16</v>
      </c>
      <c r="EF32" s="1">
        <v>8</v>
      </c>
      <c r="EG32" s="1">
        <v>2</v>
      </c>
      <c r="EH32" s="1">
        <v>1</v>
      </c>
      <c r="EI32" s="1">
        <v>7</v>
      </c>
      <c r="EJ32" s="1">
        <v>2</v>
      </c>
      <c r="EK32" s="1">
        <v>1</v>
      </c>
      <c r="EL32" s="1">
        <v>1</v>
      </c>
      <c r="EN32" s="1">
        <v>1</v>
      </c>
      <c r="EO32" s="1">
        <v>1</v>
      </c>
      <c r="EP32" s="1">
        <v>6510</v>
      </c>
      <c r="EQ32" s="1">
        <v>2641</v>
      </c>
      <c r="ER32" s="1">
        <v>3870</v>
      </c>
      <c r="ES32" s="1">
        <v>5789</v>
      </c>
      <c r="ET32" s="1">
        <v>2215</v>
      </c>
      <c r="EU32" s="1">
        <v>3574</v>
      </c>
      <c r="EV32" s="1">
        <v>5291</v>
      </c>
      <c r="EW32" s="1">
        <v>2156</v>
      </c>
      <c r="EX32" s="1">
        <v>3135</v>
      </c>
      <c r="EY32" s="1">
        <v>5337</v>
      </c>
      <c r="EZ32" s="1">
        <v>2376</v>
      </c>
      <c r="FA32" s="1">
        <v>2961</v>
      </c>
      <c r="FB32" s="1">
        <v>5498</v>
      </c>
      <c r="FC32" s="1">
        <v>2660</v>
      </c>
      <c r="FD32" s="1">
        <v>2838</v>
      </c>
      <c r="FE32" s="3">
        <v>-15.55</v>
      </c>
      <c r="FF32" s="3">
        <v>-11.08</v>
      </c>
      <c r="FG32" s="3">
        <v>-18.02</v>
      </c>
      <c r="FH32" s="1">
        <v>256</v>
      </c>
      <c r="FI32" s="1">
        <v>346</v>
      </c>
      <c r="FJ32" s="1">
        <v>108</v>
      </c>
      <c r="FK32" s="1">
        <v>373</v>
      </c>
      <c r="FL32" s="1">
        <v>489</v>
      </c>
      <c r="FM32" s="1">
        <v>2113</v>
      </c>
      <c r="FN32" s="1">
        <v>932</v>
      </c>
      <c r="FO32" s="1">
        <v>906</v>
      </c>
      <c r="FP32" s="1">
        <v>938</v>
      </c>
      <c r="FQ32" s="1">
        <v>542</v>
      </c>
      <c r="FR32" s="1">
        <v>396</v>
      </c>
      <c r="FS32" s="3">
        <v>0.17</v>
      </c>
      <c r="FT32" s="3">
        <v>0.05</v>
      </c>
      <c r="FU32" s="3">
        <v>0.06</v>
      </c>
      <c r="FV32" s="3">
        <v>0.02</v>
      </c>
      <c r="FW32" s="3">
        <v>0.07</v>
      </c>
      <c r="FX32" s="3">
        <v>0.09</v>
      </c>
      <c r="FY32" s="3">
        <v>0.38</v>
      </c>
      <c r="FZ32" s="3">
        <v>0.17</v>
      </c>
      <c r="GA32" s="3">
        <v>0.16</v>
      </c>
      <c r="GB32" s="1">
        <v>5</v>
      </c>
      <c r="GC32" s="1">
        <v>5</v>
      </c>
      <c r="GD32" s="3">
        <v>1</v>
      </c>
      <c r="GE32" s="3">
        <v>0</v>
      </c>
      <c r="GF32" s="3">
        <v>0.01</v>
      </c>
      <c r="GG32" s="1">
        <v>2</v>
      </c>
      <c r="GH32" s="3">
        <v>0.05</v>
      </c>
      <c r="GI32" s="3">
        <v>0.02</v>
      </c>
      <c r="GJ32" s="3">
        <v>0.03</v>
      </c>
      <c r="GK32" s="1">
        <v>4</v>
      </c>
      <c r="GL32" s="3">
        <v>0.11</v>
      </c>
      <c r="GM32" s="3">
        <v>0.2</v>
      </c>
      <c r="GN32">
        <v>44</v>
      </c>
      <c r="GO32">
        <v>3</v>
      </c>
      <c r="GP32">
        <v>1</v>
      </c>
      <c r="GQ32">
        <v>3</v>
      </c>
      <c r="GR32">
        <v>6</v>
      </c>
      <c r="GS32">
        <v>3</v>
      </c>
      <c r="GT32">
        <v>6</v>
      </c>
      <c r="GU32">
        <v>5</v>
      </c>
      <c r="GV32">
        <v>5</v>
      </c>
      <c r="GW32">
        <v>8</v>
      </c>
      <c r="GX32">
        <v>4</v>
      </c>
      <c r="GY32">
        <v>6</v>
      </c>
      <c r="GZ32">
        <v>18</v>
      </c>
      <c r="HA32">
        <v>15</v>
      </c>
      <c r="HB32">
        <v>5</v>
      </c>
      <c r="HC32"/>
      <c r="HD32">
        <v>4</v>
      </c>
      <c r="HE32"/>
      <c r="HF32">
        <v>1</v>
      </c>
      <c r="HG32">
        <v>1</v>
      </c>
      <c r="HH32">
        <v>16</v>
      </c>
      <c r="HI32">
        <v>2</v>
      </c>
      <c r="HJ32"/>
      <c r="HK32">
        <v>2</v>
      </c>
      <c r="HL32">
        <v>1</v>
      </c>
      <c r="HM32">
        <v>10</v>
      </c>
      <c r="HN32">
        <v>3</v>
      </c>
      <c r="HO32">
        <v>4</v>
      </c>
      <c r="HP32" s="31">
        <f t="shared" si="14"/>
        <v>0.02586713697824809</v>
      </c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2.75">
      <c r="A33" s="24">
        <v>321</v>
      </c>
      <c r="B33" s="25" t="s">
        <v>149</v>
      </c>
      <c r="C33" s="26">
        <v>32</v>
      </c>
      <c r="D33" s="25" t="s">
        <v>426</v>
      </c>
      <c r="E33" s="26">
        <v>3</v>
      </c>
      <c r="F33" s="25" t="s">
        <v>422</v>
      </c>
      <c r="G33" s="26">
        <f t="shared" si="0"/>
        <v>0</v>
      </c>
      <c r="H33" s="26">
        <f t="shared" si="1"/>
        <v>1</v>
      </c>
      <c r="I33" s="26">
        <f t="shared" si="2"/>
        <v>0</v>
      </c>
      <c r="J33" s="26">
        <f t="shared" si="3"/>
        <v>0</v>
      </c>
      <c r="K33" t="s">
        <v>612</v>
      </c>
      <c r="L33" s="26">
        <v>0</v>
      </c>
      <c r="M33" s="26">
        <v>0</v>
      </c>
      <c r="N33" s="26">
        <v>1</v>
      </c>
      <c r="O33" s="1" t="s">
        <v>150</v>
      </c>
      <c r="P33" s="26">
        <f t="shared" si="4"/>
        <v>0</v>
      </c>
      <c r="Q33" s="26">
        <f t="shared" si="5"/>
        <v>0</v>
      </c>
      <c r="R33" s="26">
        <f t="shared" si="6"/>
        <v>0</v>
      </c>
      <c r="S33" s="26">
        <f t="shared" si="7"/>
        <v>0</v>
      </c>
      <c r="T33" s="26">
        <f t="shared" si="8"/>
        <v>0</v>
      </c>
      <c r="U33" s="26">
        <f t="shared" si="9"/>
        <v>0</v>
      </c>
      <c r="V33" s="26">
        <f t="shared" si="10"/>
        <v>0</v>
      </c>
      <c r="W33" s="1" t="s">
        <v>484</v>
      </c>
      <c r="X33" s="1">
        <v>0</v>
      </c>
      <c r="Y33" s="55">
        <v>64</v>
      </c>
      <c r="Z33" s="31">
        <f t="shared" si="12"/>
        <v>0.045746962115797</v>
      </c>
      <c r="AA33">
        <v>4</v>
      </c>
      <c r="AB33">
        <v>19</v>
      </c>
      <c r="AC33">
        <v>34</v>
      </c>
      <c r="AD33">
        <v>7</v>
      </c>
      <c r="AE33" s="2">
        <v>296.512</v>
      </c>
      <c r="AF33" s="3">
        <v>1872.1</v>
      </c>
      <c r="AG33" s="1">
        <v>5551</v>
      </c>
      <c r="AH33" s="1">
        <v>2244</v>
      </c>
      <c r="AI33" s="1">
        <v>3307</v>
      </c>
      <c r="AJ33" s="1">
        <v>185</v>
      </c>
      <c r="AK33" s="33">
        <f t="shared" si="13"/>
        <v>0.1167929292929293</v>
      </c>
      <c r="AL33" s="1">
        <v>100</v>
      </c>
      <c r="AM33" s="1">
        <v>85</v>
      </c>
      <c r="AN33" s="1">
        <v>164</v>
      </c>
      <c r="AO33" s="1">
        <v>21</v>
      </c>
      <c r="AP33" s="1">
        <v>65</v>
      </c>
      <c r="AQ33" s="1">
        <v>120</v>
      </c>
      <c r="AR33" s="1">
        <v>1</v>
      </c>
      <c r="AS33" s="1">
        <v>10</v>
      </c>
      <c r="AT33" s="1">
        <v>118</v>
      </c>
      <c r="AU33" s="1">
        <v>56</v>
      </c>
      <c r="AV33" s="1">
        <v>76</v>
      </c>
      <c r="AW33" s="1">
        <v>296</v>
      </c>
      <c r="AX33" s="1">
        <v>293</v>
      </c>
      <c r="AY33" s="1">
        <v>70</v>
      </c>
      <c r="AZ33" s="1">
        <v>54</v>
      </c>
      <c r="BA33" s="1">
        <v>0</v>
      </c>
      <c r="BB33" s="1">
        <v>1</v>
      </c>
      <c r="BC33" s="1">
        <v>186</v>
      </c>
      <c r="BD33" s="1">
        <v>36</v>
      </c>
      <c r="BE33" s="1">
        <v>1</v>
      </c>
      <c r="BF33" s="1">
        <v>1</v>
      </c>
      <c r="BG33" s="1">
        <v>1</v>
      </c>
      <c r="BH33" s="4">
        <v>4291</v>
      </c>
      <c r="BI33" s="11">
        <v>35.49289209974365</v>
      </c>
      <c r="BJ33" s="13">
        <v>36.56490328594733</v>
      </c>
      <c r="BK33" s="11">
        <v>12.025168958284782</v>
      </c>
      <c r="BL33" s="11">
        <v>11.139594500116523</v>
      </c>
      <c r="BM33" s="11">
        <v>2.0041948263807967</v>
      </c>
      <c r="BN33" s="11">
        <v>2.7732463295269167</v>
      </c>
      <c r="BO33" s="4">
        <v>3444</v>
      </c>
      <c r="BP33" s="11">
        <v>50.90011614401858</v>
      </c>
      <c r="BQ33" s="13">
        <v>32.8397212543554</v>
      </c>
      <c r="BR33" s="11">
        <v>8.420441347270616</v>
      </c>
      <c r="BS33" s="11">
        <v>3.2520325203252036</v>
      </c>
      <c r="BT33" s="11">
        <v>1.6260162601626018</v>
      </c>
      <c r="BU33" s="11">
        <v>2.961672473867596</v>
      </c>
      <c r="BV33" s="1">
        <v>30</v>
      </c>
      <c r="BW33" s="1">
        <v>175</v>
      </c>
      <c r="BX33" s="1">
        <v>35090</v>
      </c>
      <c r="BY33" s="1">
        <v>4384</v>
      </c>
      <c r="BZ33" s="1">
        <v>2955</v>
      </c>
      <c r="CC33" s="1">
        <v>1399</v>
      </c>
      <c r="CD33" s="1">
        <v>666</v>
      </c>
      <c r="CE33" s="1">
        <v>733</v>
      </c>
      <c r="CF33" s="1">
        <v>1355</v>
      </c>
      <c r="CG33" s="1">
        <v>44</v>
      </c>
      <c r="CH33" s="1">
        <v>258</v>
      </c>
      <c r="CI33" s="1">
        <v>1141</v>
      </c>
      <c r="CJ33" s="38">
        <v>2127</v>
      </c>
      <c r="CK33" s="38">
        <v>287</v>
      </c>
      <c r="CL33" s="38">
        <v>335</v>
      </c>
      <c r="CM33" s="38">
        <v>1227</v>
      </c>
      <c r="CN33" s="38">
        <v>278</v>
      </c>
      <c r="CO33" s="39">
        <f t="shared" si="11"/>
        <v>0.13493182886694877</v>
      </c>
      <c r="CP33" s="35">
        <v>5840</v>
      </c>
      <c r="CQ33" s="38">
        <v>1955</v>
      </c>
      <c r="CR33" s="35">
        <v>100</v>
      </c>
      <c r="CS33" s="35">
        <v>2079</v>
      </c>
      <c r="CT33" s="35">
        <v>75</v>
      </c>
      <c r="CU33" s="35">
        <v>1534</v>
      </c>
      <c r="CV33" s="35">
        <v>97</v>
      </c>
      <c r="CW33" s="36">
        <v>151</v>
      </c>
      <c r="CX33" s="36">
        <v>24</v>
      </c>
      <c r="CY33" s="36">
        <v>46</v>
      </c>
      <c r="CZ33" s="36">
        <v>71</v>
      </c>
      <c r="DA33" s="36">
        <v>10</v>
      </c>
      <c r="DB33" s="38">
        <v>977</v>
      </c>
      <c r="DC33" s="35">
        <v>142</v>
      </c>
      <c r="DD33" s="35">
        <v>247</v>
      </c>
      <c r="DE33" s="35">
        <v>406</v>
      </c>
      <c r="DF33" s="35">
        <v>182</v>
      </c>
      <c r="DG33" s="35">
        <v>329.91654158316106</v>
      </c>
      <c r="DH33" s="42">
        <v>6.470198675496673</v>
      </c>
      <c r="DI33" s="42">
        <v>0.4593323930418432</v>
      </c>
      <c r="DJ33" s="1">
        <v>105</v>
      </c>
      <c r="DK33" s="1">
        <v>90</v>
      </c>
      <c r="DL33" s="1">
        <v>8185</v>
      </c>
      <c r="DP33" s="1">
        <v>3626</v>
      </c>
      <c r="DQ33" s="1">
        <v>77</v>
      </c>
      <c r="DR33" s="1">
        <v>312</v>
      </c>
      <c r="DS33" s="1">
        <v>1026</v>
      </c>
      <c r="DT33" s="1">
        <v>1244</v>
      </c>
      <c r="DU33" s="1">
        <v>543</v>
      </c>
      <c r="DV33" s="1">
        <v>232</v>
      </c>
      <c r="DW33" s="1">
        <v>192</v>
      </c>
      <c r="DX33" s="1">
        <v>47</v>
      </c>
      <c r="DY33" s="1">
        <v>89</v>
      </c>
      <c r="DZ33" s="1">
        <v>17</v>
      </c>
      <c r="EA33" s="1">
        <v>20</v>
      </c>
      <c r="EB33" s="1">
        <v>9</v>
      </c>
      <c r="EC33" s="1">
        <v>34</v>
      </c>
      <c r="ED33" s="1">
        <v>10</v>
      </c>
      <c r="EE33" s="1">
        <v>16</v>
      </c>
      <c r="EF33" s="1">
        <v>6</v>
      </c>
      <c r="EG33" s="1">
        <v>8</v>
      </c>
      <c r="EH33" s="1">
        <v>3</v>
      </c>
      <c r="EI33" s="1">
        <v>4</v>
      </c>
      <c r="EK33" s="1">
        <v>6</v>
      </c>
      <c r="EL33" s="1">
        <v>1</v>
      </c>
      <c r="EM33" s="1">
        <v>1</v>
      </c>
      <c r="EN33" s="1">
        <v>1</v>
      </c>
      <c r="EP33" s="1">
        <v>6893</v>
      </c>
      <c r="EQ33" s="1">
        <v>2902</v>
      </c>
      <c r="ER33" s="1">
        <v>3991</v>
      </c>
      <c r="ES33" s="1">
        <v>5731</v>
      </c>
      <c r="ET33" s="1">
        <v>2270</v>
      </c>
      <c r="EU33" s="1">
        <v>3461</v>
      </c>
      <c r="EV33" s="1">
        <v>5541</v>
      </c>
      <c r="EW33" s="1">
        <v>2198</v>
      </c>
      <c r="EX33" s="1">
        <v>3343</v>
      </c>
      <c r="EY33" s="1">
        <v>5907</v>
      </c>
      <c r="EZ33" s="1">
        <v>2434</v>
      </c>
      <c r="FA33" s="1">
        <v>3473</v>
      </c>
      <c r="FB33" s="1">
        <v>5551</v>
      </c>
      <c r="FC33" s="1">
        <v>2244</v>
      </c>
      <c r="FD33" s="1">
        <v>3307</v>
      </c>
      <c r="FE33" s="3">
        <v>-19.47</v>
      </c>
      <c r="FF33" s="3">
        <v>-16.86</v>
      </c>
      <c r="FG33" s="3">
        <v>-14.3</v>
      </c>
      <c r="FH33" s="1">
        <v>255</v>
      </c>
      <c r="FI33" s="1">
        <v>280</v>
      </c>
      <c r="FJ33" s="1">
        <v>91</v>
      </c>
      <c r="FK33" s="1">
        <v>256</v>
      </c>
      <c r="FL33" s="1">
        <v>283</v>
      </c>
      <c r="FM33" s="1">
        <v>1402</v>
      </c>
      <c r="FN33" s="1">
        <v>1181</v>
      </c>
      <c r="FO33" s="1">
        <v>1812</v>
      </c>
      <c r="FP33" s="1">
        <v>232</v>
      </c>
      <c r="FQ33" s="1">
        <v>96</v>
      </c>
      <c r="FR33" s="1">
        <v>136</v>
      </c>
      <c r="FS33" s="3">
        <v>0.04</v>
      </c>
      <c r="FT33" s="3">
        <v>0.05</v>
      </c>
      <c r="FU33" s="3">
        <v>0.05</v>
      </c>
      <c r="FV33" s="3">
        <v>0.02</v>
      </c>
      <c r="FW33" s="3">
        <v>0.05</v>
      </c>
      <c r="FX33" s="3">
        <v>0.05</v>
      </c>
      <c r="FY33" s="3">
        <v>0.25</v>
      </c>
      <c r="FZ33" s="3">
        <v>0.21</v>
      </c>
      <c r="GA33" s="3">
        <v>0.33</v>
      </c>
      <c r="GB33" s="1">
        <v>1</v>
      </c>
      <c r="GC33" s="1">
        <v>2</v>
      </c>
      <c r="GD33" s="3">
        <v>0.99</v>
      </c>
      <c r="GE33" s="3">
        <v>0</v>
      </c>
      <c r="GF33" s="3">
        <v>0</v>
      </c>
      <c r="GG33" s="1">
        <v>2</v>
      </c>
      <c r="GH33" s="3">
        <v>0.03</v>
      </c>
      <c r="GI33" s="3">
        <v>0.01</v>
      </c>
      <c r="GJ33" s="3">
        <v>0.02</v>
      </c>
      <c r="GK33" s="1">
        <v>5</v>
      </c>
      <c r="GL33" s="3">
        <v>0.05</v>
      </c>
      <c r="GM33" s="3">
        <v>0.21</v>
      </c>
      <c r="GN33">
        <v>64</v>
      </c>
      <c r="GO33">
        <v>7</v>
      </c>
      <c r="GP33">
        <v>3</v>
      </c>
      <c r="GQ33">
        <v>3</v>
      </c>
      <c r="GR33">
        <v>7</v>
      </c>
      <c r="GS33">
        <v>7</v>
      </c>
      <c r="GT33">
        <v>7</v>
      </c>
      <c r="GU33">
        <v>9</v>
      </c>
      <c r="GV33">
        <v>7</v>
      </c>
      <c r="GW33">
        <v>8</v>
      </c>
      <c r="GX33">
        <v>6</v>
      </c>
      <c r="GY33">
        <v>4</v>
      </c>
      <c r="GZ33">
        <v>19</v>
      </c>
      <c r="HA33">
        <v>34</v>
      </c>
      <c r="HB33">
        <v>7</v>
      </c>
      <c r="HC33"/>
      <c r="HD33">
        <v>3</v>
      </c>
      <c r="HE33"/>
      <c r="HF33"/>
      <c r="HG33">
        <v>1</v>
      </c>
      <c r="HH33">
        <v>18</v>
      </c>
      <c r="HI33"/>
      <c r="HJ33">
        <v>1</v>
      </c>
      <c r="HK33">
        <v>10</v>
      </c>
      <c r="HL33">
        <v>1</v>
      </c>
      <c r="HM33">
        <v>22</v>
      </c>
      <c r="HN33">
        <v>3</v>
      </c>
      <c r="HO33">
        <v>5</v>
      </c>
      <c r="HP33" s="31">
        <f t="shared" si="14"/>
        <v>0.045746962115797</v>
      </c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2.75">
      <c r="A34" s="24">
        <v>322</v>
      </c>
      <c r="B34" s="25" t="s">
        <v>427</v>
      </c>
      <c r="C34" s="26">
        <v>32</v>
      </c>
      <c r="D34" s="25" t="s">
        <v>426</v>
      </c>
      <c r="E34" s="26">
        <v>3</v>
      </c>
      <c r="F34" s="25" t="s">
        <v>422</v>
      </c>
      <c r="G34" s="26">
        <f aca="true" t="shared" si="15" ref="G34:G65">IF(F34="SB Süd ",1,0)</f>
        <v>0</v>
      </c>
      <c r="H34" s="26">
        <f aca="true" t="shared" si="16" ref="H34:H65">IF(F34="SB Ost",1,0)</f>
        <v>1</v>
      </c>
      <c r="I34" s="26">
        <f aca="true" t="shared" si="17" ref="I34:I65">IF(F34="SB West ",1,0)</f>
        <v>0</v>
      </c>
      <c r="J34" s="26">
        <f aca="true" t="shared" si="18" ref="J34:J65">IF(F34="SB Nord ",1,0)</f>
        <v>0</v>
      </c>
      <c r="K34" t="s">
        <v>612</v>
      </c>
      <c r="L34" s="26">
        <v>0</v>
      </c>
      <c r="M34" s="26">
        <v>0</v>
      </c>
      <c r="N34" s="26">
        <v>1</v>
      </c>
      <c r="O34" s="1" t="s">
        <v>150</v>
      </c>
      <c r="P34" s="26">
        <f aca="true" t="shared" si="19" ref="P34:P65">IF(O34="CCR",1,0)</f>
        <v>0</v>
      </c>
      <c r="Q34" s="26">
        <f aca="true" t="shared" si="20" ref="Q34:Q65">IF(O34="HAF",1,0)</f>
        <v>0</v>
      </c>
      <c r="R34" s="26">
        <f aca="true" t="shared" si="21" ref="R34:R65">IF(O34="ÄM",1,0)</f>
        <v>0</v>
      </c>
      <c r="S34" s="26">
        <f aca="true" t="shared" si="22" ref="S34:S65">IF(O34="GS",1,0)</f>
        <v>0</v>
      </c>
      <c r="T34" s="26">
        <f aca="true" t="shared" si="23" ref="T34:T65">IF(O34="NM",1,0)</f>
        <v>0</v>
      </c>
      <c r="U34" s="26">
        <f aca="true" t="shared" si="24" ref="U34:U65">IF(O34="ÄAV",1,0)</f>
        <v>0</v>
      </c>
      <c r="V34" s="26">
        <f aca="true" t="shared" si="25" ref="V34:V65">IF(O34="Lä",1,0)</f>
        <v>0</v>
      </c>
      <c r="W34" s="1" t="s">
        <v>484</v>
      </c>
      <c r="X34" s="1">
        <v>0</v>
      </c>
      <c r="Y34" s="55">
        <v>123</v>
      </c>
      <c r="Z34" s="31">
        <f t="shared" si="12"/>
        <v>0.09297052154195011</v>
      </c>
      <c r="AA34">
        <v>16</v>
      </c>
      <c r="AB34">
        <v>39</v>
      </c>
      <c r="AC34">
        <v>64</v>
      </c>
      <c r="AD34">
        <v>4</v>
      </c>
      <c r="AE34" s="2">
        <v>136.902</v>
      </c>
      <c r="AF34" s="3">
        <v>3547.06</v>
      </c>
      <c r="AG34" s="1">
        <v>4856</v>
      </c>
      <c r="AH34" s="1">
        <v>2168</v>
      </c>
      <c r="AI34" s="1">
        <v>2688</v>
      </c>
      <c r="AJ34" s="1">
        <v>168</v>
      </c>
      <c r="AK34" s="33">
        <f t="shared" si="13"/>
        <v>0.11267605633802817</v>
      </c>
      <c r="AL34" s="1">
        <v>75</v>
      </c>
      <c r="AM34" s="1">
        <v>93</v>
      </c>
      <c r="AN34" s="1">
        <v>156</v>
      </c>
      <c r="AO34" s="1">
        <v>12</v>
      </c>
      <c r="AP34" s="1">
        <v>36</v>
      </c>
      <c r="AQ34" s="1">
        <v>132</v>
      </c>
      <c r="AR34" s="1">
        <v>4</v>
      </c>
      <c r="AS34" s="1">
        <v>5</v>
      </c>
      <c r="AT34" s="1">
        <v>131</v>
      </c>
      <c r="AU34" s="1">
        <v>28</v>
      </c>
      <c r="AV34" s="1">
        <v>71</v>
      </c>
      <c r="AW34" s="1">
        <v>137</v>
      </c>
      <c r="AX34" s="1">
        <v>137</v>
      </c>
      <c r="AY34" s="1">
        <v>44</v>
      </c>
      <c r="AZ34" s="1">
        <v>35</v>
      </c>
      <c r="BA34" s="1">
        <v>0</v>
      </c>
      <c r="BB34" s="1">
        <v>0</v>
      </c>
      <c r="BC34" s="1">
        <v>76</v>
      </c>
      <c r="BD34" s="1">
        <v>18</v>
      </c>
      <c r="BE34" s="1">
        <v>0</v>
      </c>
      <c r="BF34" s="1">
        <v>0</v>
      </c>
      <c r="BG34" s="1">
        <v>0</v>
      </c>
      <c r="BH34" s="4">
        <v>3270</v>
      </c>
      <c r="BI34" s="11">
        <v>34.64831804281345</v>
      </c>
      <c r="BJ34" s="13">
        <v>25.535168195718654</v>
      </c>
      <c r="BK34" s="11">
        <v>22.415902140672785</v>
      </c>
      <c r="BL34" s="11">
        <v>12.232415902140673</v>
      </c>
      <c r="BM34" s="11">
        <v>2.874617737003058</v>
      </c>
      <c r="BN34" s="11">
        <v>2.293577981651376</v>
      </c>
      <c r="BO34" s="4">
        <v>2695</v>
      </c>
      <c r="BP34" s="11">
        <v>51.28014842300557</v>
      </c>
      <c r="BQ34" s="13">
        <v>23.710575139146567</v>
      </c>
      <c r="BR34" s="11">
        <v>16.2152133580705</v>
      </c>
      <c r="BS34" s="11">
        <v>3.079777365491651</v>
      </c>
      <c r="BT34" s="11">
        <v>3.116883116883117</v>
      </c>
      <c r="BU34" s="11">
        <v>2.5974025974025974</v>
      </c>
      <c r="BV34" s="1">
        <v>33</v>
      </c>
      <c r="BW34" s="1">
        <v>124</v>
      </c>
      <c r="BX34" s="1">
        <v>21216</v>
      </c>
      <c r="BY34" s="1">
        <v>2976</v>
      </c>
      <c r="BZ34" s="1">
        <v>1870</v>
      </c>
      <c r="CA34" s="1">
        <v>2</v>
      </c>
      <c r="CC34" s="1">
        <v>1323</v>
      </c>
      <c r="CD34" s="1">
        <v>612</v>
      </c>
      <c r="CE34" s="1">
        <v>711</v>
      </c>
      <c r="CF34" s="1">
        <v>1269</v>
      </c>
      <c r="CG34" s="1">
        <v>54</v>
      </c>
      <c r="CH34" s="1">
        <v>152</v>
      </c>
      <c r="CI34" s="1">
        <v>1171</v>
      </c>
      <c r="CJ34" s="38">
        <v>2229</v>
      </c>
      <c r="CK34" s="38">
        <v>415</v>
      </c>
      <c r="CL34" s="38">
        <v>371</v>
      </c>
      <c r="CM34" s="38">
        <v>1277</v>
      </c>
      <c r="CN34" s="38">
        <v>166</v>
      </c>
      <c r="CO34" s="39">
        <f aca="true" t="shared" si="26" ref="CO34:CO65">CK34/CJ34</f>
        <v>0.18618214445939885</v>
      </c>
      <c r="CP34" s="35">
        <v>4842</v>
      </c>
      <c r="CQ34" s="38">
        <v>2048</v>
      </c>
      <c r="CR34" s="35">
        <v>112</v>
      </c>
      <c r="CS34" s="35">
        <v>1070</v>
      </c>
      <c r="CT34" s="35">
        <v>95</v>
      </c>
      <c r="CU34" s="35">
        <v>1368</v>
      </c>
      <c r="CV34" s="35">
        <v>149</v>
      </c>
      <c r="CW34" s="36">
        <v>262</v>
      </c>
      <c r="CX34" s="36">
        <v>23</v>
      </c>
      <c r="CY34" s="36">
        <v>78</v>
      </c>
      <c r="CZ34" s="36">
        <v>153</v>
      </c>
      <c r="DA34" s="36">
        <v>8</v>
      </c>
      <c r="DB34" s="38">
        <v>1723</v>
      </c>
      <c r="DC34" s="35">
        <v>303</v>
      </c>
      <c r="DD34" s="35">
        <v>303</v>
      </c>
      <c r="DE34" s="35">
        <v>934</v>
      </c>
      <c r="DF34" s="35">
        <v>183</v>
      </c>
      <c r="DG34" s="35">
        <v>1259.737743512117</v>
      </c>
      <c r="DH34" s="42">
        <v>6.576335877862572</v>
      </c>
      <c r="DI34" s="42">
        <v>0.7729923732615522</v>
      </c>
      <c r="DJ34" s="1">
        <v>181</v>
      </c>
      <c r="DK34" s="1">
        <v>165</v>
      </c>
      <c r="DL34" s="1">
        <v>15345</v>
      </c>
      <c r="DM34" s="1">
        <v>19</v>
      </c>
      <c r="DN34" s="1">
        <v>426</v>
      </c>
      <c r="DO34" s="1">
        <v>32614</v>
      </c>
      <c r="DP34" s="1">
        <v>2976</v>
      </c>
      <c r="DQ34" s="1">
        <v>166</v>
      </c>
      <c r="DR34" s="1">
        <v>215</v>
      </c>
      <c r="DS34" s="1">
        <v>597</v>
      </c>
      <c r="DT34" s="1">
        <v>881</v>
      </c>
      <c r="DU34" s="1">
        <v>463</v>
      </c>
      <c r="DV34" s="1">
        <v>367</v>
      </c>
      <c r="DW34" s="1">
        <v>287</v>
      </c>
      <c r="DX34" s="1">
        <v>68</v>
      </c>
      <c r="DY34" s="1">
        <v>48</v>
      </c>
      <c r="DZ34" s="1">
        <v>18</v>
      </c>
      <c r="EA34" s="1">
        <v>15</v>
      </c>
      <c r="EB34" s="1">
        <v>10</v>
      </c>
      <c r="EC34" s="1">
        <v>11</v>
      </c>
      <c r="ED34" s="1">
        <v>27</v>
      </c>
      <c r="EE34" s="1">
        <v>9</v>
      </c>
      <c r="EF34" s="1">
        <v>6</v>
      </c>
      <c r="EG34" s="1">
        <v>3</v>
      </c>
      <c r="EH34" s="1">
        <v>4</v>
      </c>
      <c r="EI34" s="1">
        <v>5</v>
      </c>
      <c r="EJ34" s="1">
        <v>2</v>
      </c>
      <c r="EK34" s="1">
        <v>3</v>
      </c>
      <c r="EM34" s="1">
        <v>1</v>
      </c>
      <c r="EN34" s="1">
        <v>1</v>
      </c>
      <c r="EO34" s="1">
        <v>1</v>
      </c>
      <c r="EP34" s="1">
        <v>4838</v>
      </c>
      <c r="EQ34" s="1">
        <v>1999</v>
      </c>
      <c r="ER34" s="1">
        <v>2840</v>
      </c>
      <c r="ES34" s="1">
        <v>4777</v>
      </c>
      <c r="ET34" s="1">
        <v>2094</v>
      </c>
      <c r="EU34" s="1">
        <v>2684</v>
      </c>
      <c r="EV34" s="1">
        <v>4766</v>
      </c>
      <c r="EW34" s="1">
        <v>2074</v>
      </c>
      <c r="EX34" s="1">
        <v>2692</v>
      </c>
      <c r="EY34" s="1">
        <v>4966</v>
      </c>
      <c r="EZ34" s="1">
        <v>2166</v>
      </c>
      <c r="FA34" s="1">
        <v>2800</v>
      </c>
      <c r="FB34" s="1">
        <v>4856</v>
      </c>
      <c r="FC34" s="1">
        <v>2168</v>
      </c>
      <c r="FD34" s="1">
        <v>2688</v>
      </c>
      <c r="FE34" s="3">
        <v>0.37</v>
      </c>
      <c r="FF34" s="3">
        <v>-1.26</v>
      </c>
      <c r="FG34" s="3">
        <v>2.65</v>
      </c>
      <c r="FH34" s="1">
        <v>205</v>
      </c>
      <c r="FI34" s="1">
        <v>264</v>
      </c>
      <c r="FJ34" s="1">
        <v>106</v>
      </c>
      <c r="FK34" s="1">
        <v>357</v>
      </c>
      <c r="FL34" s="1">
        <v>312</v>
      </c>
      <c r="FM34" s="1">
        <v>1678</v>
      </c>
      <c r="FN34" s="1">
        <v>1070</v>
      </c>
      <c r="FO34" s="1">
        <v>870</v>
      </c>
      <c r="FP34" s="1">
        <v>331</v>
      </c>
      <c r="FQ34" s="1">
        <v>154</v>
      </c>
      <c r="FR34" s="1">
        <v>177</v>
      </c>
      <c r="FS34" s="3">
        <v>0.07</v>
      </c>
      <c r="FT34" s="3">
        <v>0.04</v>
      </c>
      <c r="FU34" s="3">
        <v>0.05</v>
      </c>
      <c r="FV34" s="3">
        <v>0.02</v>
      </c>
      <c r="FW34" s="3">
        <v>0.07</v>
      </c>
      <c r="FX34" s="3">
        <v>0.06</v>
      </c>
      <c r="FY34" s="3">
        <v>0.35</v>
      </c>
      <c r="FZ34" s="3">
        <v>0.22</v>
      </c>
      <c r="GA34" s="3">
        <v>0.18</v>
      </c>
      <c r="GB34" s="1">
        <v>5</v>
      </c>
      <c r="GC34" s="1">
        <v>3</v>
      </c>
      <c r="GD34" s="3">
        <v>1</v>
      </c>
      <c r="GE34" s="3">
        <v>0</v>
      </c>
      <c r="GF34" s="3">
        <v>0</v>
      </c>
      <c r="GG34" s="1">
        <v>2</v>
      </c>
      <c r="GH34" s="3">
        <v>0.03</v>
      </c>
      <c r="GI34" s="3">
        <v>0.01</v>
      </c>
      <c r="GJ34" s="3">
        <v>0.03</v>
      </c>
      <c r="GK34" s="1">
        <v>5</v>
      </c>
      <c r="GL34" s="3">
        <v>0.03</v>
      </c>
      <c r="GM34" s="3">
        <v>0.24</v>
      </c>
      <c r="GN34">
        <v>123</v>
      </c>
      <c r="GO34">
        <v>9</v>
      </c>
      <c r="GP34">
        <v>12</v>
      </c>
      <c r="GQ34">
        <v>11</v>
      </c>
      <c r="GR34">
        <v>19</v>
      </c>
      <c r="GS34">
        <v>9</v>
      </c>
      <c r="GT34">
        <v>12</v>
      </c>
      <c r="GU34">
        <v>12</v>
      </c>
      <c r="GV34">
        <v>18</v>
      </c>
      <c r="GW34">
        <v>11</v>
      </c>
      <c r="GX34">
        <v>10</v>
      </c>
      <c r="GY34">
        <v>16</v>
      </c>
      <c r="GZ34">
        <v>39</v>
      </c>
      <c r="HA34">
        <v>64</v>
      </c>
      <c r="HB34">
        <v>4</v>
      </c>
      <c r="HC34"/>
      <c r="HD34">
        <v>8</v>
      </c>
      <c r="HE34">
        <v>1</v>
      </c>
      <c r="HF34">
        <v>1</v>
      </c>
      <c r="HG34">
        <v>6</v>
      </c>
      <c r="HH34">
        <v>34</v>
      </c>
      <c r="HI34">
        <v>6</v>
      </c>
      <c r="HJ34"/>
      <c r="HK34">
        <v>16</v>
      </c>
      <c r="HL34">
        <v>9</v>
      </c>
      <c r="HM34">
        <v>20</v>
      </c>
      <c r="HN34">
        <v>3</v>
      </c>
      <c r="HO34">
        <v>19</v>
      </c>
      <c r="HP34" s="31">
        <f t="shared" si="14"/>
        <v>0.09297052154195011</v>
      </c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2.75">
      <c r="A35" s="24">
        <v>323</v>
      </c>
      <c r="B35" s="25" t="s">
        <v>428</v>
      </c>
      <c r="C35" s="26">
        <v>32</v>
      </c>
      <c r="D35" s="25" t="s">
        <v>426</v>
      </c>
      <c r="E35" s="26">
        <v>3</v>
      </c>
      <c r="F35" s="25" t="s">
        <v>422</v>
      </c>
      <c r="G35" s="26">
        <f t="shared" si="15"/>
        <v>0</v>
      </c>
      <c r="H35" s="26">
        <f t="shared" si="16"/>
        <v>1</v>
      </c>
      <c r="I35" s="26">
        <f t="shared" si="17"/>
        <v>0</v>
      </c>
      <c r="J35" s="26">
        <f t="shared" si="18"/>
        <v>0</v>
      </c>
      <c r="K35" t="s">
        <v>612</v>
      </c>
      <c r="L35" s="26">
        <v>0</v>
      </c>
      <c r="M35" s="26">
        <v>0</v>
      </c>
      <c r="N35" s="26">
        <v>1</v>
      </c>
      <c r="O35" s="1" t="s">
        <v>135</v>
      </c>
      <c r="P35" s="26">
        <f t="shared" si="19"/>
        <v>1</v>
      </c>
      <c r="Q35" s="26">
        <f t="shared" si="20"/>
        <v>0</v>
      </c>
      <c r="R35" s="26">
        <f t="shared" si="21"/>
        <v>0</v>
      </c>
      <c r="S35" s="26">
        <f t="shared" si="22"/>
        <v>0</v>
      </c>
      <c r="T35" s="26">
        <f t="shared" si="23"/>
        <v>0</v>
      </c>
      <c r="U35" s="26">
        <f t="shared" si="24"/>
        <v>0</v>
      </c>
      <c r="V35" s="26">
        <f t="shared" si="25"/>
        <v>0</v>
      </c>
      <c r="W35" s="1" t="s">
        <v>136</v>
      </c>
      <c r="X35" s="1">
        <v>0</v>
      </c>
      <c r="Y35" s="55">
        <v>126</v>
      </c>
      <c r="Z35" s="31">
        <f t="shared" si="12"/>
        <v>0.14651162790697675</v>
      </c>
      <c r="AA35">
        <v>13</v>
      </c>
      <c r="AB35">
        <v>39</v>
      </c>
      <c r="AC35">
        <v>67</v>
      </c>
      <c r="AD35">
        <v>7</v>
      </c>
      <c r="AE35" s="2">
        <v>38.7</v>
      </c>
      <c r="AF35" s="3">
        <v>7354.02</v>
      </c>
      <c r="AG35" s="1">
        <v>2846</v>
      </c>
      <c r="AH35" s="1">
        <v>1312</v>
      </c>
      <c r="AI35" s="1">
        <v>1534</v>
      </c>
      <c r="AJ35" s="1">
        <v>117</v>
      </c>
      <c r="AK35" s="33">
        <f t="shared" si="13"/>
        <v>0.11975435005117707</v>
      </c>
      <c r="AL35" s="1">
        <v>61</v>
      </c>
      <c r="AM35" s="1">
        <v>56</v>
      </c>
      <c r="AN35" s="1">
        <v>105</v>
      </c>
      <c r="AO35" s="1">
        <v>12</v>
      </c>
      <c r="AP35" s="1">
        <v>21</v>
      </c>
      <c r="AQ35" s="1">
        <v>96</v>
      </c>
      <c r="AR35" s="1">
        <v>1</v>
      </c>
      <c r="AS35" s="1">
        <v>5</v>
      </c>
      <c r="AT35" s="1">
        <v>90</v>
      </c>
      <c r="AU35" s="1">
        <v>21</v>
      </c>
      <c r="AV35" s="1">
        <v>34</v>
      </c>
      <c r="AW35" s="1">
        <v>36</v>
      </c>
      <c r="AX35" s="1">
        <v>36</v>
      </c>
      <c r="AY35" s="1">
        <v>23</v>
      </c>
      <c r="AZ35" s="1">
        <v>11</v>
      </c>
      <c r="BA35" s="1">
        <v>0</v>
      </c>
      <c r="BB35" s="1">
        <v>0</v>
      </c>
      <c r="BC35" s="1">
        <v>4</v>
      </c>
      <c r="BD35" s="1">
        <v>9</v>
      </c>
      <c r="BE35" s="1">
        <v>0</v>
      </c>
      <c r="BF35" s="1">
        <v>0</v>
      </c>
      <c r="BG35" s="1">
        <v>0</v>
      </c>
      <c r="BH35" s="4">
        <v>1949</v>
      </c>
      <c r="BI35" s="11">
        <v>28.476141611082607</v>
      </c>
      <c r="BJ35" s="13">
        <v>28.424833247819393</v>
      </c>
      <c r="BK35" s="11">
        <v>26.52642380708055</v>
      </c>
      <c r="BL35" s="11">
        <v>11.185223191380194</v>
      </c>
      <c r="BM35" s="11">
        <v>2.4628014366341713</v>
      </c>
      <c r="BN35" s="11">
        <v>2.9245767060030783</v>
      </c>
      <c r="BO35" s="4">
        <v>1477</v>
      </c>
      <c r="BP35" s="11">
        <v>42.58632362897766</v>
      </c>
      <c r="BQ35" s="13">
        <v>27.217332430602575</v>
      </c>
      <c r="BR35" s="11">
        <v>19.90521327014218</v>
      </c>
      <c r="BS35" s="11">
        <v>2.640487474610697</v>
      </c>
      <c r="BT35" s="11">
        <v>5.077860528097495</v>
      </c>
      <c r="BU35" s="11">
        <v>2.5727826675693977</v>
      </c>
      <c r="BV35" s="1">
        <v>15</v>
      </c>
      <c r="BW35" s="1">
        <v>53</v>
      </c>
      <c r="BX35" s="1">
        <v>9218</v>
      </c>
      <c r="BY35" s="1">
        <v>1545</v>
      </c>
      <c r="BZ35" s="1">
        <v>1207</v>
      </c>
      <c r="CA35" s="1">
        <v>2</v>
      </c>
      <c r="CC35" s="1">
        <v>860</v>
      </c>
      <c r="CD35" s="1">
        <v>418</v>
      </c>
      <c r="CE35" s="1">
        <v>442</v>
      </c>
      <c r="CF35" s="1">
        <v>821</v>
      </c>
      <c r="CG35" s="1">
        <v>39</v>
      </c>
      <c r="CH35" s="1">
        <v>106</v>
      </c>
      <c r="CI35" s="1">
        <v>754</v>
      </c>
      <c r="CJ35" s="38">
        <v>1332</v>
      </c>
      <c r="CK35" s="38">
        <v>215</v>
      </c>
      <c r="CL35" s="38">
        <v>170</v>
      </c>
      <c r="CM35" s="38">
        <v>795</v>
      </c>
      <c r="CN35" s="38">
        <v>152</v>
      </c>
      <c r="CO35" s="39">
        <f t="shared" si="26"/>
        <v>0.1614114114114114</v>
      </c>
      <c r="CP35" s="35">
        <v>2792</v>
      </c>
      <c r="CQ35" s="38">
        <v>1244</v>
      </c>
      <c r="CR35" s="35">
        <v>106</v>
      </c>
      <c r="CS35" s="35">
        <v>558</v>
      </c>
      <c r="CT35" s="35">
        <v>49</v>
      </c>
      <c r="CU35" s="35">
        <v>705</v>
      </c>
      <c r="CV35" s="35">
        <v>130</v>
      </c>
      <c r="CW35" s="36">
        <v>276</v>
      </c>
      <c r="CX35" s="36">
        <v>27</v>
      </c>
      <c r="CY35" s="36">
        <v>95</v>
      </c>
      <c r="CZ35" s="36">
        <v>140</v>
      </c>
      <c r="DA35" s="36">
        <v>14</v>
      </c>
      <c r="DB35" s="38">
        <v>3466</v>
      </c>
      <c r="DC35" s="35">
        <v>589</v>
      </c>
      <c r="DD35" s="35">
        <v>1535</v>
      </c>
      <c r="DE35" s="35">
        <v>773</v>
      </c>
      <c r="DF35" s="35">
        <v>569</v>
      </c>
      <c r="DG35" s="35">
        <v>9640.095677810563</v>
      </c>
      <c r="DH35" s="42">
        <v>12.557971014492761</v>
      </c>
      <c r="DI35" s="42">
        <v>2.6021021021021187</v>
      </c>
      <c r="DJ35" s="1">
        <v>63</v>
      </c>
      <c r="DK35" s="1">
        <v>52</v>
      </c>
      <c r="DL35" s="1">
        <v>3456</v>
      </c>
      <c r="DM35" s="1">
        <v>5</v>
      </c>
      <c r="DN35" s="1">
        <v>20</v>
      </c>
      <c r="DO35" s="1">
        <v>1706</v>
      </c>
      <c r="DP35" s="1">
        <v>1903</v>
      </c>
      <c r="DQ35" s="1">
        <v>123</v>
      </c>
      <c r="DR35" s="1">
        <v>146</v>
      </c>
      <c r="DS35" s="1">
        <v>521</v>
      </c>
      <c r="DT35" s="1">
        <v>545</v>
      </c>
      <c r="DU35" s="1">
        <v>309</v>
      </c>
      <c r="DV35" s="1">
        <v>175</v>
      </c>
      <c r="DW35" s="1">
        <v>84</v>
      </c>
      <c r="DX35" s="1">
        <v>32</v>
      </c>
      <c r="DY35" s="1">
        <v>43</v>
      </c>
      <c r="DZ35" s="1">
        <v>14</v>
      </c>
      <c r="EA35" s="1">
        <v>11</v>
      </c>
      <c r="EB35" s="1">
        <v>4</v>
      </c>
      <c r="EC35" s="1">
        <v>18</v>
      </c>
      <c r="ED35" s="1">
        <v>6</v>
      </c>
      <c r="EE35" s="1">
        <v>2</v>
      </c>
      <c r="EF35" s="1">
        <v>4</v>
      </c>
      <c r="EG35" s="1">
        <v>1</v>
      </c>
      <c r="EH35" s="1">
        <v>2</v>
      </c>
      <c r="EI35" s="1">
        <v>7</v>
      </c>
      <c r="EJ35" s="1">
        <v>2</v>
      </c>
      <c r="EK35" s="1">
        <v>1</v>
      </c>
      <c r="EM35" s="1">
        <v>3</v>
      </c>
      <c r="EP35" s="1">
        <v>3190</v>
      </c>
      <c r="EQ35" s="1">
        <v>1316</v>
      </c>
      <c r="ER35" s="1">
        <v>1875</v>
      </c>
      <c r="ES35" s="1">
        <v>3048</v>
      </c>
      <c r="ET35" s="1">
        <v>1277</v>
      </c>
      <c r="EU35" s="1">
        <v>1771</v>
      </c>
      <c r="EV35" s="1">
        <v>2894</v>
      </c>
      <c r="EW35" s="1">
        <v>1263</v>
      </c>
      <c r="EX35" s="1">
        <v>1632</v>
      </c>
      <c r="EY35" s="1">
        <v>2927</v>
      </c>
      <c r="EZ35" s="1">
        <v>1354</v>
      </c>
      <c r="FA35" s="1">
        <v>1573</v>
      </c>
      <c r="FB35" s="1">
        <v>2846</v>
      </c>
      <c r="FC35" s="1">
        <v>1312</v>
      </c>
      <c r="FD35" s="1">
        <v>1534</v>
      </c>
      <c r="FE35" s="3">
        <v>-10.78</v>
      </c>
      <c r="FF35" s="3">
        <v>-4.45</v>
      </c>
      <c r="FG35" s="3">
        <v>-8.24</v>
      </c>
      <c r="FH35" s="1">
        <v>123</v>
      </c>
      <c r="FI35" s="1">
        <v>120</v>
      </c>
      <c r="FJ35" s="1">
        <v>44</v>
      </c>
      <c r="FK35" s="1">
        <v>143</v>
      </c>
      <c r="FL35" s="1">
        <v>218</v>
      </c>
      <c r="FM35" s="1">
        <v>1073</v>
      </c>
      <c r="FN35" s="1">
        <v>634</v>
      </c>
      <c r="FO35" s="1">
        <v>443</v>
      </c>
      <c r="FP35" s="1">
        <v>232</v>
      </c>
      <c r="FQ35" s="1">
        <v>101</v>
      </c>
      <c r="FR35" s="1">
        <v>131</v>
      </c>
      <c r="FS35" s="3">
        <v>0.08</v>
      </c>
      <c r="FT35" s="3">
        <v>0.04</v>
      </c>
      <c r="FU35" s="3">
        <v>0.04</v>
      </c>
      <c r="FV35" s="3">
        <v>0.02</v>
      </c>
      <c r="FW35" s="3">
        <v>0.05</v>
      </c>
      <c r="FX35" s="3">
        <v>0.08</v>
      </c>
      <c r="FY35" s="3">
        <v>0.38</v>
      </c>
      <c r="FZ35" s="3">
        <v>0.22</v>
      </c>
      <c r="GA35" s="3">
        <v>0.16</v>
      </c>
      <c r="GB35" s="1">
        <v>5</v>
      </c>
      <c r="GC35" s="1">
        <v>5</v>
      </c>
      <c r="GD35" s="3">
        <v>1</v>
      </c>
      <c r="GE35" s="3">
        <v>0</v>
      </c>
      <c r="GF35" s="3">
        <v>0</v>
      </c>
      <c r="GG35" s="1">
        <v>2</v>
      </c>
      <c r="GH35" s="3">
        <v>0.04</v>
      </c>
      <c r="GI35" s="3">
        <v>0.01</v>
      </c>
      <c r="GJ35" s="3">
        <v>0.03</v>
      </c>
      <c r="GK35" s="1">
        <v>5</v>
      </c>
      <c r="GL35" s="3">
        <v>0.04</v>
      </c>
      <c r="GM35" s="3">
        <v>0.26</v>
      </c>
      <c r="GN35">
        <v>126</v>
      </c>
      <c r="GO35">
        <v>15</v>
      </c>
      <c r="GP35">
        <v>15</v>
      </c>
      <c r="GQ35">
        <v>15</v>
      </c>
      <c r="GR35">
        <v>9</v>
      </c>
      <c r="GS35">
        <v>18</v>
      </c>
      <c r="GT35">
        <v>10</v>
      </c>
      <c r="GU35">
        <v>9</v>
      </c>
      <c r="GV35">
        <v>8</v>
      </c>
      <c r="GW35">
        <v>14</v>
      </c>
      <c r="GX35">
        <v>13</v>
      </c>
      <c r="GY35">
        <v>13</v>
      </c>
      <c r="GZ35">
        <v>39</v>
      </c>
      <c r="HA35">
        <v>67</v>
      </c>
      <c r="HB35">
        <v>7</v>
      </c>
      <c r="HC35">
        <v>1</v>
      </c>
      <c r="HD35">
        <v>5</v>
      </c>
      <c r="HE35"/>
      <c r="HF35"/>
      <c r="HG35">
        <v>7</v>
      </c>
      <c r="HH35">
        <v>30</v>
      </c>
      <c r="HI35">
        <v>8</v>
      </c>
      <c r="HJ35">
        <v>1</v>
      </c>
      <c r="HK35">
        <v>14</v>
      </c>
      <c r="HL35">
        <v>7</v>
      </c>
      <c r="HM35">
        <v>29</v>
      </c>
      <c r="HN35">
        <v>17</v>
      </c>
      <c r="HO35">
        <v>7</v>
      </c>
      <c r="HP35" s="31">
        <f t="shared" si="14"/>
        <v>0.14651162790697675</v>
      </c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2.75">
      <c r="A36" s="24">
        <v>324</v>
      </c>
      <c r="B36" s="25" t="s">
        <v>429</v>
      </c>
      <c r="C36" s="26">
        <v>32</v>
      </c>
      <c r="D36" s="25" t="s">
        <v>426</v>
      </c>
      <c r="E36" s="26">
        <v>3</v>
      </c>
      <c r="F36" s="25" t="s">
        <v>422</v>
      </c>
      <c r="G36" s="26">
        <f t="shared" si="15"/>
        <v>0</v>
      </c>
      <c r="H36" s="26">
        <f t="shared" si="16"/>
        <v>1</v>
      </c>
      <c r="I36" s="26">
        <f t="shared" si="17"/>
        <v>0</v>
      </c>
      <c r="J36" s="26">
        <f t="shared" si="18"/>
        <v>0</v>
      </c>
      <c r="K36" t="s">
        <v>612</v>
      </c>
      <c r="L36" s="26">
        <v>0</v>
      </c>
      <c r="M36" s="26">
        <v>0</v>
      </c>
      <c r="N36" s="26">
        <v>1</v>
      </c>
      <c r="O36" s="1" t="s">
        <v>150</v>
      </c>
      <c r="P36" s="26">
        <f t="shared" si="19"/>
        <v>0</v>
      </c>
      <c r="Q36" s="26">
        <f t="shared" si="20"/>
        <v>0</v>
      </c>
      <c r="R36" s="26">
        <f t="shared" si="21"/>
        <v>0</v>
      </c>
      <c r="S36" s="26">
        <f t="shared" si="22"/>
        <v>0</v>
      </c>
      <c r="T36" s="26">
        <f t="shared" si="23"/>
        <v>0</v>
      </c>
      <c r="U36" s="26">
        <f t="shared" si="24"/>
        <v>0</v>
      </c>
      <c r="V36" s="26">
        <f t="shared" si="25"/>
        <v>0</v>
      </c>
      <c r="W36" s="1" t="s">
        <v>484</v>
      </c>
      <c r="X36" s="1">
        <v>0</v>
      </c>
      <c r="Y36" s="55">
        <v>67</v>
      </c>
      <c r="Z36" s="31">
        <f t="shared" si="12"/>
        <v>0.04140914709517923</v>
      </c>
      <c r="AA36">
        <v>16</v>
      </c>
      <c r="AB36">
        <v>21</v>
      </c>
      <c r="AC36">
        <v>26</v>
      </c>
      <c r="AD36">
        <v>4</v>
      </c>
      <c r="AE36" s="2">
        <v>112.911</v>
      </c>
      <c r="AF36" s="3">
        <v>5573.42</v>
      </c>
      <c r="AG36" s="1">
        <v>6293</v>
      </c>
      <c r="AH36" s="1">
        <v>2666</v>
      </c>
      <c r="AI36" s="1">
        <v>3627</v>
      </c>
      <c r="AJ36" s="1">
        <v>202</v>
      </c>
      <c r="AK36" s="33">
        <f t="shared" si="13"/>
        <v>0.11098901098901098</v>
      </c>
      <c r="AL36" s="1">
        <v>95</v>
      </c>
      <c r="AM36" s="1">
        <v>107</v>
      </c>
      <c r="AN36" s="1">
        <v>176</v>
      </c>
      <c r="AO36" s="1">
        <v>26</v>
      </c>
      <c r="AP36" s="1">
        <v>51</v>
      </c>
      <c r="AQ36" s="1">
        <v>151</v>
      </c>
      <c r="AR36" s="1">
        <v>2</v>
      </c>
      <c r="AS36" s="1">
        <v>7</v>
      </c>
      <c r="AT36" s="1">
        <v>155</v>
      </c>
      <c r="AU36" s="1">
        <v>38</v>
      </c>
      <c r="AV36" s="1">
        <v>66</v>
      </c>
      <c r="AW36" s="1">
        <v>104</v>
      </c>
      <c r="AX36" s="1">
        <v>104</v>
      </c>
      <c r="AY36" s="1">
        <v>64</v>
      </c>
      <c r="AZ36" s="1">
        <v>46</v>
      </c>
      <c r="BA36" s="1">
        <v>0</v>
      </c>
      <c r="BB36" s="1">
        <v>0</v>
      </c>
      <c r="BC36" s="1">
        <v>1</v>
      </c>
      <c r="BD36" s="1">
        <v>14</v>
      </c>
      <c r="BE36" s="1">
        <v>0</v>
      </c>
      <c r="BF36" s="1">
        <v>0</v>
      </c>
      <c r="BG36" s="1">
        <v>0</v>
      </c>
      <c r="BH36" s="4">
        <v>4345</v>
      </c>
      <c r="BI36" s="11">
        <v>33.50978135788262</v>
      </c>
      <c r="BJ36" s="13">
        <v>36.570771001150746</v>
      </c>
      <c r="BK36" s="11">
        <v>14.384349827387801</v>
      </c>
      <c r="BL36" s="11">
        <v>10.379746835443038</v>
      </c>
      <c r="BM36" s="11">
        <v>2.1634062140391253</v>
      </c>
      <c r="BN36" s="11">
        <v>2.991944764096663</v>
      </c>
      <c r="BO36" s="4">
        <v>3577</v>
      </c>
      <c r="BP36" s="11">
        <v>49.84623986580934</v>
      </c>
      <c r="BQ36" s="13">
        <v>32.093933463796475</v>
      </c>
      <c r="BR36" s="11">
        <v>10.14816885658373</v>
      </c>
      <c r="BS36" s="11">
        <v>2.823595191501258</v>
      </c>
      <c r="BT36" s="11">
        <v>2.068772714565278</v>
      </c>
      <c r="BU36" s="11">
        <v>3.0192899077439197</v>
      </c>
      <c r="BV36" s="1">
        <v>24</v>
      </c>
      <c r="BW36" s="1">
        <v>97</v>
      </c>
      <c r="BX36" s="1">
        <v>22450</v>
      </c>
      <c r="BY36" s="1">
        <v>3638</v>
      </c>
      <c r="BZ36" s="1">
        <v>2323</v>
      </c>
      <c r="CC36" s="1">
        <v>1618</v>
      </c>
      <c r="CD36" s="1">
        <v>766</v>
      </c>
      <c r="CE36" s="1">
        <v>852</v>
      </c>
      <c r="CF36" s="1">
        <v>1547</v>
      </c>
      <c r="CG36" s="1">
        <v>71</v>
      </c>
      <c r="CH36" s="1">
        <v>327</v>
      </c>
      <c r="CI36" s="1">
        <v>1291</v>
      </c>
      <c r="CJ36" s="38">
        <v>2359</v>
      </c>
      <c r="CK36" s="38">
        <v>256</v>
      </c>
      <c r="CL36" s="38">
        <v>436</v>
      </c>
      <c r="CM36" s="38">
        <v>1373</v>
      </c>
      <c r="CN36" s="38">
        <v>294</v>
      </c>
      <c r="CO36" s="39">
        <f t="shared" si="26"/>
        <v>0.10852055955913523</v>
      </c>
      <c r="CP36" s="35">
        <v>6194</v>
      </c>
      <c r="CQ36" s="38">
        <v>2181</v>
      </c>
      <c r="CR36" s="35">
        <v>158</v>
      </c>
      <c r="CS36" s="35">
        <v>1970</v>
      </c>
      <c r="CT36" s="35">
        <v>53</v>
      </c>
      <c r="CU36" s="35">
        <v>1715</v>
      </c>
      <c r="CV36" s="35">
        <v>117</v>
      </c>
      <c r="CW36" s="36">
        <v>169</v>
      </c>
      <c r="CX36" s="36">
        <v>33</v>
      </c>
      <c r="CY36" s="36">
        <v>52</v>
      </c>
      <c r="CZ36" s="36">
        <v>69</v>
      </c>
      <c r="DA36" s="36">
        <v>15</v>
      </c>
      <c r="DB36" s="38">
        <v>871</v>
      </c>
      <c r="DC36" s="35">
        <v>175</v>
      </c>
      <c r="DD36" s="35">
        <v>168</v>
      </c>
      <c r="DE36" s="35">
        <v>218</v>
      </c>
      <c r="DF36" s="35">
        <v>310</v>
      </c>
      <c r="DG36" s="35">
        <v>835.7673899109161</v>
      </c>
      <c r="DH36" s="42">
        <v>5.153846153846162</v>
      </c>
      <c r="DI36" s="42">
        <v>0.36922424756252603</v>
      </c>
      <c r="DJ36" s="1">
        <v>108</v>
      </c>
      <c r="DK36" s="1">
        <v>86</v>
      </c>
      <c r="DL36" s="1">
        <v>11197</v>
      </c>
      <c r="DM36" s="1">
        <v>11</v>
      </c>
      <c r="DN36" s="1">
        <v>46</v>
      </c>
      <c r="DO36" s="1">
        <v>2863</v>
      </c>
      <c r="DP36" s="1">
        <v>3606</v>
      </c>
      <c r="DQ36" s="1">
        <v>36</v>
      </c>
      <c r="DR36" s="1">
        <v>186</v>
      </c>
      <c r="DS36" s="1">
        <v>718</v>
      </c>
      <c r="DT36" s="1">
        <v>1511</v>
      </c>
      <c r="DU36" s="1">
        <v>731</v>
      </c>
      <c r="DV36" s="1">
        <v>250</v>
      </c>
      <c r="DW36" s="1">
        <v>174</v>
      </c>
      <c r="DX36" s="1">
        <v>53</v>
      </c>
      <c r="DY36" s="1">
        <v>80</v>
      </c>
      <c r="DZ36" s="1">
        <v>24</v>
      </c>
      <c r="EA36" s="1">
        <v>37</v>
      </c>
      <c r="EB36" s="1">
        <v>10</v>
      </c>
      <c r="EC36" s="1">
        <v>10</v>
      </c>
      <c r="ED36" s="1">
        <v>14</v>
      </c>
      <c r="EE36" s="1">
        <v>21</v>
      </c>
      <c r="EF36" s="1">
        <v>3</v>
      </c>
      <c r="EG36" s="1">
        <v>5</v>
      </c>
      <c r="EH36" s="1">
        <v>1</v>
      </c>
      <c r="EI36" s="1">
        <v>4</v>
      </c>
      <c r="EJ36" s="1">
        <v>1</v>
      </c>
      <c r="EK36" s="1">
        <v>3</v>
      </c>
      <c r="EP36" s="1">
        <v>7985</v>
      </c>
      <c r="EQ36" s="1">
        <v>3383</v>
      </c>
      <c r="ER36" s="1">
        <v>4602</v>
      </c>
      <c r="ES36" s="1">
        <v>6621</v>
      </c>
      <c r="ET36" s="1">
        <v>2752</v>
      </c>
      <c r="EU36" s="1">
        <v>3869</v>
      </c>
      <c r="EV36" s="1">
        <v>6214</v>
      </c>
      <c r="EW36" s="1">
        <v>2589</v>
      </c>
      <c r="EX36" s="1">
        <v>3625</v>
      </c>
      <c r="EY36" s="1">
        <v>6135</v>
      </c>
      <c r="EZ36" s="1">
        <v>2566</v>
      </c>
      <c r="FA36" s="1">
        <v>3569</v>
      </c>
      <c r="FB36" s="1">
        <v>6293</v>
      </c>
      <c r="FC36" s="1">
        <v>2666</v>
      </c>
      <c r="FD36" s="1">
        <v>3627</v>
      </c>
      <c r="FE36" s="3">
        <v>-21.19</v>
      </c>
      <c r="FF36" s="3">
        <v>-17.08</v>
      </c>
      <c r="FG36" s="3">
        <v>-23.17</v>
      </c>
      <c r="FH36" s="1">
        <v>274</v>
      </c>
      <c r="FI36" s="1">
        <v>440</v>
      </c>
      <c r="FJ36" s="1">
        <v>129</v>
      </c>
      <c r="FK36" s="1">
        <v>329</v>
      </c>
      <c r="FL36" s="1">
        <v>354</v>
      </c>
      <c r="FM36" s="1">
        <v>1914</v>
      </c>
      <c r="FN36" s="1">
        <v>1195</v>
      </c>
      <c r="FO36" s="1">
        <v>1686</v>
      </c>
      <c r="FP36" s="1">
        <v>336</v>
      </c>
      <c r="FQ36" s="1">
        <v>145</v>
      </c>
      <c r="FR36" s="1">
        <v>191</v>
      </c>
      <c r="FS36" s="3">
        <v>0.05</v>
      </c>
      <c r="FT36" s="3">
        <v>0.04</v>
      </c>
      <c r="FU36" s="3">
        <v>0.07</v>
      </c>
      <c r="FV36" s="3">
        <v>0.02</v>
      </c>
      <c r="FW36" s="3">
        <v>0.05</v>
      </c>
      <c r="FX36" s="3">
        <v>0.06</v>
      </c>
      <c r="FY36" s="3">
        <v>0.3</v>
      </c>
      <c r="FZ36" s="3">
        <v>0.19</v>
      </c>
      <c r="GA36" s="3">
        <v>0.27</v>
      </c>
      <c r="GB36" s="1">
        <v>5</v>
      </c>
      <c r="GC36" s="1">
        <v>3</v>
      </c>
      <c r="GD36" s="3">
        <v>1</v>
      </c>
      <c r="GE36" s="3">
        <v>0</v>
      </c>
      <c r="GF36" s="3">
        <v>0</v>
      </c>
      <c r="GG36" s="1">
        <v>2</v>
      </c>
      <c r="GH36" s="3">
        <v>0.03</v>
      </c>
      <c r="GI36" s="3">
        <v>0.01</v>
      </c>
      <c r="GJ36" s="3">
        <v>0.02</v>
      </c>
      <c r="GK36" s="1">
        <v>5</v>
      </c>
      <c r="GL36" s="3">
        <v>0.05</v>
      </c>
      <c r="GM36" s="3">
        <v>0.21</v>
      </c>
      <c r="GN36">
        <v>67</v>
      </c>
      <c r="GO36">
        <v>3</v>
      </c>
      <c r="GP36">
        <v>4</v>
      </c>
      <c r="GQ36">
        <v>5</v>
      </c>
      <c r="GR36">
        <v>12</v>
      </c>
      <c r="GS36">
        <v>5</v>
      </c>
      <c r="GT36">
        <v>6</v>
      </c>
      <c r="GU36">
        <v>7</v>
      </c>
      <c r="GV36">
        <v>9</v>
      </c>
      <c r="GW36">
        <v>7</v>
      </c>
      <c r="GX36">
        <v>9</v>
      </c>
      <c r="GY36">
        <v>16</v>
      </c>
      <c r="GZ36">
        <v>21</v>
      </c>
      <c r="HA36">
        <v>26</v>
      </c>
      <c r="HB36">
        <v>4</v>
      </c>
      <c r="HC36"/>
      <c r="HD36">
        <v>10</v>
      </c>
      <c r="HE36"/>
      <c r="HF36">
        <v>1</v>
      </c>
      <c r="HG36">
        <v>5</v>
      </c>
      <c r="HH36">
        <v>19</v>
      </c>
      <c r="HI36">
        <v>2</v>
      </c>
      <c r="HJ36"/>
      <c r="HK36">
        <v>7</v>
      </c>
      <c r="HL36">
        <v>3</v>
      </c>
      <c r="HM36">
        <v>13</v>
      </c>
      <c r="HN36">
        <v>4</v>
      </c>
      <c r="HO36">
        <v>3</v>
      </c>
      <c r="HP36" s="31">
        <f t="shared" si="14"/>
        <v>0.04140914709517923</v>
      </c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2.75">
      <c r="A37" s="24">
        <v>325</v>
      </c>
      <c r="B37" s="25" t="s">
        <v>151</v>
      </c>
      <c r="C37" s="26">
        <v>32</v>
      </c>
      <c r="D37" s="25" t="s">
        <v>426</v>
      </c>
      <c r="E37" s="26">
        <v>3</v>
      </c>
      <c r="F37" s="25" t="s">
        <v>422</v>
      </c>
      <c r="G37" s="26">
        <f t="shared" si="15"/>
        <v>0</v>
      </c>
      <c r="H37" s="26">
        <f t="shared" si="16"/>
        <v>1</v>
      </c>
      <c r="I37" s="26">
        <f t="shared" si="17"/>
        <v>0</v>
      </c>
      <c r="J37" s="26">
        <f t="shared" si="18"/>
        <v>0</v>
      </c>
      <c r="K37" t="s">
        <v>612</v>
      </c>
      <c r="L37" s="26">
        <v>0</v>
      </c>
      <c r="M37" s="26">
        <v>0</v>
      </c>
      <c r="N37" s="26">
        <v>1</v>
      </c>
      <c r="O37" s="1" t="s">
        <v>150</v>
      </c>
      <c r="P37" s="26">
        <f t="shared" si="19"/>
        <v>0</v>
      </c>
      <c r="Q37" s="26">
        <f t="shared" si="20"/>
        <v>0</v>
      </c>
      <c r="R37" s="26">
        <f t="shared" si="21"/>
        <v>0</v>
      </c>
      <c r="S37" s="26">
        <f t="shared" si="22"/>
        <v>0</v>
      </c>
      <c r="T37" s="26">
        <f t="shared" si="23"/>
        <v>0</v>
      </c>
      <c r="U37" s="26">
        <f t="shared" si="24"/>
        <v>0</v>
      </c>
      <c r="V37" s="26">
        <f t="shared" si="25"/>
        <v>0</v>
      </c>
      <c r="W37" s="1" t="s">
        <v>484</v>
      </c>
      <c r="X37" s="1">
        <v>0</v>
      </c>
      <c r="Y37" s="55">
        <v>132</v>
      </c>
      <c r="Z37" s="31">
        <f t="shared" si="12"/>
        <v>0.06707317073170732</v>
      </c>
      <c r="AA37">
        <v>12</v>
      </c>
      <c r="AB37">
        <v>45</v>
      </c>
      <c r="AC37">
        <v>69</v>
      </c>
      <c r="AD37">
        <v>6</v>
      </c>
      <c r="AE37" s="2">
        <v>134.043</v>
      </c>
      <c r="AF37" s="3">
        <v>5292.33</v>
      </c>
      <c r="AG37" s="1">
        <v>7094</v>
      </c>
      <c r="AH37" s="1">
        <v>3196</v>
      </c>
      <c r="AI37" s="1">
        <v>3898</v>
      </c>
      <c r="AJ37" s="1">
        <v>231</v>
      </c>
      <c r="AK37" s="33">
        <f t="shared" si="13"/>
        <v>0.10504774897680765</v>
      </c>
      <c r="AL37" s="1">
        <v>115</v>
      </c>
      <c r="AM37" s="1">
        <v>116</v>
      </c>
      <c r="AN37" s="1">
        <v>198</v>
      </c>
      <c r="AO37" s="1">
        <v>33</v>
      </c>
      <c r="AP37" s="1">
        <v>65</v>
      </c>
      <c r="AQ37" s="1">
        <v>166</v>
      </c>
      <c r="AR37" s="1">
        <v>2</v>
      </c>
      <c r="AS37" s="1">
        <v>7</v>
      </c>
      <c r="AT37" s="1">
        <v>165</v>
      </c>
      <c r="AU37" s="1">
        <v>57</v>
      </c>
      <c r="AV37" s="1">
        <v>80</v>
      </c>
      <c r="AW37" s="1">
        <v>135</v>
      </c>
      <c r="AX37" s="1">
        <v>134</v>
      </c>
      <c r="AY37" s="1">
        <v>103</v>
      </c>
      <c r="AZ37" s="1">
        <v>78</v>
      </c>
      <c r="BA37" s="1">
        <v>1</v>
      </c>
      <c r="BB37" s="1">
        <v>0</v>
      </c>
      <c r="BC37" s="1">
        <v>3</v>
      </c>
      <c r="BD37" s="1">
        <v>28</v>
      </c>
      <c r="BE37" s="1">
        <v>1</v>
      </c>
      <c r="BF37" s="1">
        <v>0</v>
      </c>
      <c r="BG37" s="1">
        <v>0</v>
      </c>
      <c r="BH37" s="4">
        <v>4824</v>
      </c>
      <c r="BI37" s="11">
        <v>35.32338308457712</v>
      </c>
      <c r="BJ37" s="13">
        <v>30.161691542288555</v>
      </c>
      <c r="BK37" s="11">
        <v>16.23134328358209</v>
      </c>
      <c r="BL37" s="11">
        <v>14.054726368159203</v>
      </c>
      <c r="BM37" s="11">
        <v>1.5754560530679935</v>
      </c>
      <c r="BN37" s="11">
        <v>2.6533996683250414</v>
      </c>
      <c r="BO37" s="4">
        <v>3988</v>
      </c>
      <c r="BP37" s="11">
        <v>55.49147442326981</v>
      </c>
      <c r="BQ37" s="13">
        <v>26.404212637913744</v>
      </c>
      <c r="BR37" s="11">
        <v>10.280842527582749</v>
      </c>
      <c r="BS37" s="11">
        <v>3.3851554663991976</v>
      </c>
      <c r="BT37" s="11">
        <v>2.131394182547643</v>
      </c>
      <c r="BU37" s="11">
        <v>2.3069207622868606</v>
      </c>
      <c r="BV37" s="1">
        <v>44</v>
      </c>
      <c r="BW37" s="1">
        <v>240</v>
      </c>
      <c r="BX37" s="1">
        <v>35709</v>
      </c>
      <c r="BY37" s="1">
        <v>6726</v>
      </c>
      <c r="BZ37" s="1">
        <v>3532</v>
      </c>
      <c r="CA37" s="1">
        <v>3</v>
      </c>
      <c r="CB37" s="1">
        <v>270</v>
      </c>
      <c r="CC37" s="1">
        <v>1968</v>
      </c>
      <c r="CD37" s="1">
        <v>952</v>
      </c>
      <c r="CE37" s="1">
        <v>1016</v>
      </c>
      <c r="CF37" s="1">
        <v>1886</v>
      </c>
      <c r="CG37" s="1">
        <v>82</v>
      </c>
      <c r="CH37" s="1">
        <v>342</v>
      </c>
      <c r="CI37" s="1">
        <v>1626</v>
      </c>
      <c r="CJ37" s="38">
        <v>3149</v>
      </c>
      <c r="CK37" s="38">
        <v>524</v>
      </c>
      <c r="CL37" s="38">
        <v>425</v>
      </c>
      <c r="CM37" s="38">
        <v>1868</v>
      </c>
      <c r="CN37" s="38">
        <v>332</v>
      </c>
      <c r="CO37" s="39">
        <f t="shared" si="26"/>
        <v>0.1664020323912353</v>
      </c>
      <c r="CP37" s="35">
        <v>7234</v>
      </c>
      <c r="CQ37" s="38">
        <v>2890</v>
      </c>
      <c r="CR37" s="35">
        <v>293</v>
      </c>
      <c r="CS37" s="35">
        <v>1645</v>
      </c>
      <c r="CT37" s="35">
        <v>91</v>
      </c>
      <c r="CU37" s="35">
        <v>2174</v>
      </c>
      <c r="CV37" s="35">
        <v>141</v>
      </c>
      <c r="CW37" s="36">
        <v>290</v>
      </c>
      <c r="CX37" s="36">
        <v>32</v>
      </c>
      <c r="CY37" s="36">
        <v>83</v>
      </c>
      <c r="CZ37" s="36">
        <v>167</v>
      </c>
      <c r="DA37" s="36">
        <v>8</v>
      </c>
      <c r="DB37" s="38">
        <v>2721</v>
      </c>
      <c r="DC37" s="35">
        <v>179</v>
      </c>
      <c r="DD37" s="35">
        <v>1243</v>
      </c>
      <c r="DE37" s="35">
        <v>1150</v>
      </c>
      <c r="DF37" s="35">
        <v>149</v>
      </c>
      <c r="DG37" s="35">
        <v>2018.8335430565614</v>
      </c>
      <c r="DH37" s="42">
        <v>9.38275862068963</v>
      </c>
      <c r="DI37" s="42">
        <v>0.8640838361384563</v>
      </c>
      <c r="DJ37" s="1">
        <v>115</v>
      </c>
      <c r="DK37" s="1">
        <v>99</v>
      </c>
      <c r="DL37" s="1">
        <v>17593</v>
      </c>
      <c r="DM37" s="1">
        <v>9</v>
      </c>
      <c r="DN37" s="1">
        <v>31</v>
      </c>
      <c r="DO37" s="1">
        <v>4931</v>
      </c>
      <c r="DP37" s="1">
        <v>4190</v>
      </c>
      <c r="DQ37" s="1">
        <v>121</v>
      </c>
      <c r="DR37" s="1">
        <v>252</v>
      </c>
      <c r="DS37" s="1">
        <v>1004</v>
      </c>
      <c r="DT37" s="1">
        <v>1309</v>
      </c>
      <c r="DU37" s="1">
        <v>712</v>
      </c>
      <c r="DV37" s="1">
        <v>378</v>
      </c>
      <c r="DW37" s="1">
        <v>414</v>
      </c>
      <c r="DX37" s="1">
        <v>58</v>
      </c>
      <c r="DY37" s="1">
        <v>83</v>
      </c>
      <c r="DZ37" s="1">
        <v>20</v>
      </c>
      <c r="EA37" s="1">
        <v>23</v>
      </c>
      <c r="EB37" s="1">
        <v>12</v>
      </c>
      <c r="EC37" s="1">
        <v>27</v>
      </c>
      <c r="ED37" s="1">
        <v>18</v>
      </c>
      <c r="EE37" s="1">
        <v>22</v>
      </c>
      <c r="EF37" s="1">
        <v>2</v>
      </c>
      <c r="EG37" s="1">
        <v>4</v>
      </c>
      <c r="EH37" s="1">
        <v>3</v>
      </c>
      <c r="EI37" s="1">
        <v>1</v>
      </c>
      <c r="EJ37" s="1">
        <v>3</v>
      </c>
      <c r="EK37" s="1">
        <v>6</v>
      </c>
      <c r="EP37" s="1">
        <v>6283</v>
      </c>
      <c r="EQ37" s="1">
        <v>2796</v>
      </c>
      <c r="ER37" s="1">
        <v>3488</v>
      </c>
      <c r="ES37" s="1">
        <v>6380</v>
      </c>
      <c r="ET37" s="1">
        <v>2865</v>
      </c>
      <c r="EU37" s="1">
        <v>3515</v>
      </c>
      <c r="EV37" s="1">
        <v>6819</v>
      </c>
      <c r="EW37" s="1">
        <v>3041</v>
      </c>
      <c r="EX37" s="1">
        <v>3778</v>
      </c>
      <c r="EY37" s="1">
        <v>7129</v>
      </c>
      <c r="EZ37" s="1">
        <v>3208</v>
      </c>
      <c r="FA37" s="1">
        <v>3922</v>
      </c>
      <c r="FB37" s="1">
        <v>7094</v>
      </c>
      <c r="FC37" s="1">
        <v>3196</v>
      </c>
      <c r="FD37" s="1">
        <v>3898</v>
      </c>
      <c r="FE37" s="3">
        <v>12.91</v>
      </c>
      <c r="FF37" s="3">
        <v>1.54</v>
      </c>
      <c r="FG37" s="3">
        <v>13.46</v>
      </c>
      <c r="FH37" s="1">
        <v>320</v>
      </c>
      <c r="FI37" s="1">
        <v>410</v>
      </c>
      <c r="FJ37" s="1">
        <v>147</v>
      </c>
      <c r="FK37" s="1">
        <v>463</v>
      </c>
      <c r="FL37" s="1">
        <v>447</v>
      </c>
      <c r="FM37" s="1">
        <v>2088</v>
      </c>
      <c r="FN37" s="1">
        <v>1735</v>
      </c>
      <c r="FO37" s="1">
        <v>1485</v>
      </c>
      <c r="FP37" s="1">
        <v>532</v>
      </c>
      <c r="FQ37" s="1">
        <v>253</v>
      </c>
      <c r="FR37" s="1">
        <v>279</v>
      </c>
      <c r="FS37" s="3">
        <v>0.07</v>
      </c>
      <c r="FT37" s="3">
        <v>0.05</v>
      </c>
      <c r="FU37" s="3">
        <v>0.06</v>
      </c>
      <c r="FV37" s="3">
        <v>0.02</v>
      </c>
      <c r="FW37" s="3">
        <v>0.07</v>
      </c>
      <c r="FX37" s="3">
        <v>0.06</v>
      </c>
      <c r="FY37" s="3">
        <v>0.29</v>
      </c>
      <c r="FZ37" s="3">
        <v>0.24</v>
      </c>
      <c r="GA37" s="3">
        <v>0.21</v>
      </c>
      <c r="GB37" s="1">
        <v>5</v>
      </c>
      <c r="GC37" s="1">
        <v>1</v>
      </c>
      <c r="GD37" s="3">
        <v>0.99</v>
      </c>
      <c r="GE37" s="3">
        <v>0.01</v>
      </c>
      <c r="GF37" s="3">
        <v>0.01</v>
      </c>
      <c r="GG37" s="1">
        <v>2</v>
      </c>
      <c r="GH37" s="3">
        <v>0.03</v>
      </c>
      <c r="GI37" s="3">
        <v>0.01</v>
      </c>
      <c r="GJ37" s="3">
        <v>0.02</v>
      </c>
      <c r="GK37" s="1">
        <v>5</v>
      </c>
      <c r="GL37" s="3">
        <v>0.05</v>
      </c>
      <c r="GM37" s="3">
        <v>0.23</v>
      </c>
      <c r="GN37">
        <v>132</v>
      </c>
      <c r="GO37">
        <v>10</v>
      </c>
      <c r="GP37">
        <v>13</v>
      </c>
      <c r="GQ37">
        <v>19</v>
      </c>
      <c r="GR37">
        <v>6</v>
      </c>
      <c r="GS37">
        <v>11</v>
      </c>
      <c r="GT37">
        <v>7</v>
      </c>
      <c r="GU37">
        <v>14</v>
      </c>
      <c r="GV37">
        <v>17</v>
      </c>
      <c r="GW37">
        <v>17</v>
      </c>
      <c r="GX37">
        <v>18</v>
      </c>
      <c r="GY37">
        <v>12</v>
      </c>
      <c r="GZ37">
        <v>45</v>
      </c>
      <c r="HA37">
        <v>69</v>
      </c>
      <c r="HB37">
        <v>6</v>
      </c>
      <c r="HC37"/>
      <c r="HD37">
        <v>4</v>
      </c>
      <c r="HE37">
        <v>1</v>
      </c>
      <c r="HF37">
        <v>2</v>
      </c>
      <c r="HG37">
        <v>5</v>
      </c>
      <c r="HH37">
        <v>41</v>
      </c>
      <c r="HI37">
        <v>4</v>
      </c>
      <c r="HJ37"/>
      <c r="HK37">
        <v>12</v>
      </c>
      <c r="HL37">
        <v>12</v>
      </c>
      <c r="HM37">
        <v>32</v>
      </c>
      <c r="HN37">
        <v>7</v>
      </c>
      <c r="HO37">
        <v>12</v>
      </c>
      <c r="HP37" s="31">
        <f t="shared" si="14"/>
        <v>0.06707317073170732</v>
      </c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2.75">
      <c r="A38" s="24">
        <v>326</v>
      </c>
      <c r="B38" s="25" t="s">
        <v>430</v>
      </c>
      <c r="C38" s="26">
        <v>32</v>
      </c>
      <c r="D38" s="25" t="s">
        <v>426</v>
      </c>
      <c r="E38" s="26">
        <v>3</v>
      </c>
      <c r="F38" s="25" t="s">
        <v>422</v>
      </c>
      <c r="G38" s="26">
        <f t="shared" si="15"/>
        <v>0</v>
      </c>
      <c r="H38" s="26">
        <f t="shared" si="16"/>
        <v>1</v>
      </c>
      <c r="I38" s="26">
        <f t="shared" si="17"/>
        <v>0</v>
      </c>
      <c r="J38" s="26">
        <f t="shared" si="18"/>
        <v>0</v>
      </c>
      <c r="K38" t="s">
        <v>612</v>
      </c>
      <c r="L38" s="26">
        <v>0</v>
      </c>
      <c r="M38" s="26">
        <v>0</v>
      </c>
      <c r="N38" s="26">
        <v>1</v>
      </c>
      <c r="O38" s="1" t="s">
        <v>150</v>
      </c>
      <c r="P38" s="26">
        <f t="shared" si="19"/>
        <v>0</v>
      </c>
      <c r="Q38" s="26">
        <f t="shared" si="20"/>
        <v>0</v>
      </c>
      <c r="R38" s="26">
        <f t="shared" si="21"/>
        <v>0</v>
      </c>
      <c r="S38" s="26">
        <f t="shared" si="22"/>
        <v>0</v>
      </c>
      <c r="T38" s="26">
        <f t="shared" si="23"/>
        <v>0</v>
      </c>
      <c r="U38" s="26">
        <f t="shared" si="24"/>
        <v>0</v>
      </c>
      <c r="V38" s="26">
        <f t="shared" si="25"/>
        <v>0</v>
      </c>
      <c r="W38" s="1" t="s">
        <v>484</v>
      </c>
      <c r="X38" s="1">
        <v>0</v>
      </c>
      <c r="Y38" s="55">
        <v>69</v>
      </c>
      <c r="Z38" s="31">
        <f t="shared" si="12"/>
        <v>0.06628242074927954</v>
      </c>
      <c r="AA38">
        <v>8</v>
      </c>
      <c r="AB38">
        <v>24</v>
      </c>
      <c r="AC38">
        <v>33</v>
      </c>
      <c r="AD38">
        <v>4</v>
      </c>
      <c r="AE38" s="2">
        <v>50.517</v>
      </c>
      <c r="AF38" s="3">
        <v>7627.09</v>
      </c>
      <c r="AG38" s="1">
        <v>3853</v>
      </c>
      <c r="AH38" s="1">
        <v>1727</v>
      </c>
      <c r="AI38" s="1">
        <v>2127</v>
      </c>
      <c r="AJ38" s="1">
        <v>133</v>
      </c>
      <c r="AK38" s="33">
        <f t="shared" si="13"/>
        <v>0.11328790459965929</v>
      </c>
      <c r="AL38" s="1">
        <v>73</v>
      </c>
      <c r="AM38" s="1">
        <v>60</v>
      </c>
      <c r="AN38" s="1">
        <v>120</v>
      </c>
      <c r="AO38" s="1">
        <v>13</v>
      </c>
      <c r="AP38" s="1">
        <v>34</v>
      </c>
      <c r="AQ38" s="1">
        <v>99</v>
      </c>
      <c r="AR38" s="1">
        <v>1</v>
      </c>
      <c r="AS38" s="1">
        <v>8</v>
      </c>
      <c r="AT38" s="1">
        <v>102</v>
      </c>
      <c r="AU38" s="1">
        <v>22</v>
      </c>
      <c r="AV38" s="1">
        <v>49</v>
      </c>
      <c r="AW38" s="1">
        <v>50</v>
      </c>
      <c r="AX38" s="1">
        <v>50</v>
      </c>
      <c r="AY38" s="1">
        <v>44</v>
      </c>
      <c r="AZ38" s="1">
        <v>29</v>
      </c>
      <c r="BA38" s="1">
        <v>0</v>
      </c>
      <c r="BB38" s="1">
        <v>0</v>
      </c>
      <c r="BC38" s="1">
        <v>0</v>
      </c>
      <c r="BD38" s="1">
        <v>6</v>
      </c>
      <c r="BE38" s="1">
        <v>0</v>
      </c>
      <c r="BF38" s="1">
        <v>0</v>
      </c>
      <c r="BG38" s="1">
        <v>0</v>
      </c>
      <c r="BH38" s="4">
        <v>2544</v>
      </c>
      <c r="BI38" s="11">
        <v>32.38993710691824</v>
      </c>
      <c r="BJ38" s="13">
        <v>27.044025157232703</v>
      </c>
      <c r="BK38" s="11">
        <v>24.449685534591197</v>
      </c>
      <c r="BL38" s="11">
        <v>11.910377358490566</v>
      </c>
      <c r="BM38" s="11">
        <v>2.279874213836478</v>
      </c>
      <c r="BN38" s="11">
        <v>1.9261006289308176</v>
      </c>
      <c r="BO38" s="4">
        <v>2150</v>
      </c>
      <c r="BP38" s="11">
        <v>47.906976744186046</v>
      </c>
      <c r="BQ38" s="13">
        <v>25.813953488372093</v>
      </c>
      <c r="BR38" s="11">
        <v>16.13953488372093</v>
      </c>
      <c r="BS38" s="11">
        <v>3.2093023255813953</v>
      </c>
      <c r="BT38" s="11">
        <v>4.279069767441861</v>
      </c>
      <c r="BU38" s="11">
        <v>2.6511627906976742</v>
      </c>
      <c r="BV38" s="1">
        <v>30</v>
      </c>
      <c r="BW38" s="1">
        <v>135</v>
      </c>
      <c r="BX38" s="1">
        <v>17080</v>
      </c>
      <c r="BY38" s="1">
        <v>3225</v>
      </c>
      <c r="BZ38" s="1">
        <v>1718</v>
      </c>
      <c r="CC38" s="1">
        <v>1041</v>
      </c>
      <c r="CD38" s="1">
        <v>507</v>
      </c>
      <c r="CE38" s="1">
        <v>534</v>
      </c>
      <c r="CF38" s="1">
        <v>992</v>
      </c>
      <c r="CG38" s="1">
        <v>49</v>
      </c>
      <c r="CH38" s="1">
        <v>147</v>
      </c>
      <c r="CI38" s="1">
        <v>894</v>
      </c>
      <c r="CJ38" s="38">
        <v>1713</v>
      </c>
      <c r="CK38" s="38">
        <v>336</v>
      </c>
      <c r="CL38" s="38">
        <v>275</v>
      </c>
      <c r="CM38" s="38">
        <v>969</v>
      </c>
      <c r="CN38" s="38">
        <v>133</v>
      </c>
      <c r="CO38" s="39">
        <f t="shared" si="26"/>
        <v>0.19614711033274956</v>
      </c>
      <c r="CP38" s="35">
        <v>3954</v>
      </c>
      <c r="CQ38" s="38">
        <v>1575</v>
      </c>
      <c r="CR38" s="35">
        <v>150</v>
      </c>
      <c r="CS38" s="35">
        <v>878</v>
      </c>
      <c r="CT38" s="35">
        <v>60</v>
      </c>
      <c r="CU38" s="35">
        <v>1222</v>
      </c>
      <c r="CV38" s="35">
        <v>69</v>
      </c>
      <c r="CW38" s="36">
        <v>206</v>
      </c>
      <c r="CX38" s="36">
        <v>25</v>
      </c>
      <c r="CY38" s="36">
        <v>56</v>
      </c>
      <c r="CZ38" s="36">
        <v>114</v>
      </c>
      <c r="DA38" s="36">
        <v>11</v>
      </c>
      <c r="DB38" s="38">
        <v>1949</v>
      </c>
      <c r="DC38" s="35">
        <v>145</v>
      </c>
      <c r="DD38" s="35">
        <v>170</v>
      </c>
      <c r="DE38" s="35">
        <v>748</v>
      </c>
      <c r="DF38" s="35">
        <v>886</v>
      </c>
      <c r="DG38" s="35">
        <v>3863.353446293644</v>
      </c>
      <c r="DH38" s="42">
        <v>9.461165048543664</v>
      </c>
      <c r="DI38" s="42">
        <v>1.137769994162272</v>
      </c>
      <c r="DJ38" s="1">
        <v>85</v>
      </c>
      <c r="DK38" s="1">
        <v>65</v>
      </c>
      <c r="DL38" s="1">
        <v>7886</v>
      </c>
      <c r="DM38" s="1">
        <v>5</v>
      </c>
      <c r="DN38" s="1">
        <v>46</v>
      </c>
      <c r="DO38" s="1">
        <v>3267</v>
      </c>
      <c r="DP38" s="1">
        <v>2274</v>
      </c>
      <c r="DQ38" s="1">
        <v>93</v>
      </c>
      <c r="DR38" s="1">
        <v>150</v>
      </c>
      <c r="DS38" s="1">
        <v>554</v>
      </c>
      <c r="DT38" s="1">
        <v>576</v>
      </c>
      <c r="DU38" s="1">
        <v>391</v>
      </c>
      <c r="DV38" s="1">
        <v>284</v>
      </c>
      <c r="DW38" s="1">
        <v>226</v>
      </c>
      <c r="DX38" s="1">
        <v>31</v>
      </c>
      <c r="DY38" s="1">
        <v>44</v>
      </c>
      <c r="DZ38" s="1">
        <v>14</v>
      </c>
      <c r="EA38" s="1">
        <v>16</v>
      </c>
      <c r="EB38" s="1">
        <v>3</v>
      </c>
      <c r="EC38" s="1">
        <v>9</v>
      </c>
      <c r="ED38" s="1">
        <v>10</v>
      </c>
      <c r="EE38" s="1">
        <v>10</v>
      </c>
      <c r="EF38" s="1">
        <v>2</v>
      </c>
      <c r="EH38" s="1">
        <v>1</v>
      </c>
      <c r="EI38" s="1">
        <v>2</v>
      </c>
      <c r="EJ38" s="1">
        <v>1</v>
      </c>
      <c r="EK38" s="1">
        <v>3</v>
      </c>
      <c r="EM38" s="1">
        <v>4</v>
      </c>
      <c r="EP38" s="1">
        <v>3986</v>
      </c>
      <c r="EQ38" s="1">
        <v>1554</v>
      </c>
      <c r="ER38" s="1">
        <v>2432</v>
      </c>
      <c r="ES38" s="1">
        <v>4020</v>
      </c>
      <c r="ET38" s="1">
        <v>1592</v>
      </c>
      <c r="EU38" s="1">
        <v>2429</v>
      </c>
      <c r="EV38" s="1">
        <v>3886</v>
      </c>
      <c r="EW38" s="1">
        <v>1591</v>
      </c>
      <c r="EX38" s="1">
        <v>2296</v>
      </c>
      <c r="EY38" s="1">
        <v>3897</v>
      </c>
      <c r="EZ38" s="1">
        <v>1673</v>
      </c>
      <c r="FA38" s="1">
        <v>2224</v>
      </c>
      <c r="FB38" s="1">
        <v>3853</v>
      </c>
      <c r="FC38" s="1">
        <v>1727</v>
      </c>
      <c r="FD38" s="1">
        <v>2127</v>
      </c>
      <c r="FE38" s="3">
        <v>-3.34</v>
      </c>
      <c r="FF38" s="3">
        <v>0.85</v>
      </c>
      <c r="FG38" s="3">
        <v>-2.23</v>
      </c>
      <c r="FH38" s="1">
        <v>171</v>
      </c>
      <c r="FI38" s="1">
        <v>272</v>
      </c>
      <c r="FJ38" s="1">
        <v>117</v>
      </c>
      <c r="FK38" s="1">
        <v>234</v>
      </c>
      <c r="FL38" s="1">
        <v>251</v>
      </c>
      <c r="FM38" s="1">
        <v>1267</v>
      </c>
      <c r="FN38" s="1">
        <v>800</v>
      </c>
      <c r="FO38" s="1">
        <v>726</v>
      </c>
      <c r="FP38" s="1">
        <v>255</v>
      </c>
      <c r="FQ38" s="1">
        <v>110</v>
      </c>
      <c r="FR38" s="1">
        <v>145</v>
      </c>
      <c r="FS38" s="3">
        <v>0.07</v>
      </c>
      <c r="FT38" s="3">
        <v>0.04</v>
      </c>
      <c r="FU38" s="3">
        <v>0.07</v>
      </c>
      <c r="FV38" s="3">
        <v>0.03</v>
      </c>
      <c r="FW38" s="3">
        <v>0.06</v>
      </c>
      <c r="FX38" s="3">
        <v>0.07</v>
      </c>
      <c r="FY38" s="3">
        <v>0.33</v>
      </c>
      <c r="FZ38" s="3">
        <v>0.21</v>
      </c>
      <c r="GA38" s="3">
        <v>0.19</v>
      </c>
      <c r="GB38" s="1">
        <v>3</v>
      </c>
      <c r="GC38" s="1">
        <v>5</v>
      </c>
      <c r="GD38" s="3">
        <v>1</v>
      </c>
      <c r="GE38" s="3">
        <v>0</v>
      </c>
      <c r="GF38" s="3">
        <v>0</v>
      </c>
      <c r="GG38" s="1">
        <v>2</v>
      </c>
      <c r="GH38" s="3">
        <v>0.03</v>
      </c>
      <c r="GI38" s="3">
        <v>0.01</v>
      </c>
      <c r="GJ38" s="3">
        <v>0.03</v>
      </c>
      <c r="GK38" s="1">
        <v>5</v>
      </c>
      <c r="GL38" s="3">
        <v>0.04</v>
      </c>
      <c r="GM38" s="3">
        <v>0.23</v>
      </c>
      <c r="GN38">
        <v>69</v>
      </c>
      <c r="GO38">
        <v>9</v>
      </c>
      <c r="GP38">
        <v>5</v>
      </c>
      <c r="GQ38">
        <v>9</v>
      </c>
      <c r="GR38">
        <v>6</v>
      </c>
      <c r="GS38">
        <v>4</v>
      </c>
      <c r="GT38">
        <v>6</v>
      </c>
      <c r="GU38">
        <v>6</v>
      </c>
      <c r="GV38">
        <v>14</v>
      </c>
      <c r="GW38">
        <v>5</v>
      </c>
      <c r="GX38">
        <v>5</v>
      </c>
      <c r="GY38">
        <v>8</v>
      </c>
      <c r="GZ38">
        <v>24</v>
      </c>
      <c r="HA38">
        <v>33</v>
      </c>
      <c r="HB38">
        <v>4</v>
      </c>
      <c r="HC38"/>
      <c r="HD38">
        <v>7</v>
      </c>
      <c r="HE38"/>
      <c r="HF38"/>
      <c r="HG38">
        <v>1</v>
      </c>
      <c r="HH38">
        <v>21</v>
      </c>
      <c r="HI38">
        <v>3</v>
      </c>
      <c r="HJ38"/>
      <c r="HK38">
        <v>8</v>
      </c>
      <c r="HL38">
        <v>2</v>
      </c>
      <c r="HM38">
        <v>15</v>
      </c>
      <c r="HN38">
        <v>1</v>
      </c>
      <c r="HO38">
        <v>11</v>
      </c>
      <c r="HP38" s="31">
        <f t="shared" si="14"/>
        <v>0.06628242074927954</v>
      </c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2.75">
      <c r="A39" s="24">
        <v>327</v>
      </c>
      <c r="B39" s="25" t="s">
        <v>152</v>
      </c>
      <c r="C39" s="26">
        <v>32</v>
      </c>
      <c r="D39" s="25" t="s">
        <v>426</v>
      </c>
      <c r="E39" s="26">
        <v>3</v>
      </c>
      <c r="F39" s="25" t="s">
        <v>422</v>
      </c>
      <c r="G39" s="26">
        <f t="shared" si="15"/>
        <v>0</v>
      </c>
      <c r="H39" s="26">
        <f t="shared" si="16"/>
        <v>1</v>
      </c>
      <c r="I39" s="26">
        <f t="shared" si="17"/>
        <v>0</v>
      </c>
      <c r="J39" s="26">
        <f t="shared" si="18"/>
        <v>0</v>
      </c>
      <c r="K39" t="s">
        <v>612</v>
      </c>
      <c r="L39" s="26">
        <v>0</v>
      </c>
      <c r="M39" s="26">
        <v>0</v>
      </c>
      <c r="N39" s="26">
        <v>1</v>
      </c>
      <c r="O39" s="1" t="s">
        <v>150</v>
      </c>
      <c r="P39" s="26">
        <f t="shared" si="19"/>
        <v>0</v>
      </c>
      <c r="Q39" s="26">
        <f t="shared" si="20"/>
        <v>0</v>
      </c>
      <c r="R39" s="26">
        <f t="shared" si="21"/>
        <v>0</v>
      </c>
      <c r="S39" s="26">
        <f t="shared" si="22"/>
        <v>0</v>
      </c>
      <c r="T39" s="26">
        <f t="shared" si="23"/>
        <v>0</v>
      </c>
      <c r="U39" s="26">
        <f t="shared" si="24"/>
        <v>0</v>
      </c>
      <c r="V39" s="26">
        <f t="shared" si="25"/>
        <v>0</v>
      </c>
      <c r="W39" s="1" t="s">
        <v>484</v>
      </c>
      <c r="X39" s="1">
        <v>0</v>
      </c>
      <c r="Y39" s="55">
        <v>174</v>
      </c>
      <c r="Z39" s="31">
        <f t="shared" si="12"/>
        <v>0.07246980424822991</v>
      </c>
      <c r="AA39">
        <v>24</v>
      </c>
      <c r="AB39">
        <v>61</v>
      </c>
      <c r="AC39">
        <v>77</v>
      </c>
      <c r="AD39">
        <v>12</v>
      </c>
      <c r="AE39" s="2">
        <v>123.135</v>
      </c>
      <c r="AF39" s="3">
        <v>6355.61</v>
      </c>
      <c r="AG39" s="1">
        <v>7826</v>
      </c>
      <c r="AH39" s="1">
        <v>3503</v>
      </c>
      <c r="AI39" s="1">
        <v>4323</v>
      </c>
      <c r="AJ39" s="1">
        <v>285</v>
      </c>
      <c r="AK39" s="33">
        <f t="shared" si="13"/>
        <v>0.10610573343261355</v>
      </c>
      <c r="AL39" s="1">
        <v>133</v>
      </c>
      <c r="AM39" s="1">
        <v>152</v>
      </c>
      <c r="AN39" s="1">
        <v>263</v>
      </c>
      <c r="AO39" s="1">
        <v>22</v>
      </c>
      <c r="AP39" s="1">
        <v>63</v>
      </c>
      <c r="AQ39" s="1">
        <v>222</v>
      </c>
      <c r="AR39" s="1">
        <v>4</v>
      </c>
      <c r="AS39" s="1">
        <v>10</v>
      </c>
      <c r="AT39" s="1">
        <v>215</v>
      </c>
      <c r="AU39" s="1">
        <v>56</v>
      </c>
      <c r="AV39" s="1">
        <v>108</v>
      </c>
      <c r="AW39" s="1">
        <v>117</v>
      </c>
      <c r="AX39" s="1">
        <v>116</v>
      </c>
      <c r="AY39" s="1">
        <v>85</v>
      </c>
      <c r="AZ39" s="1">
        <v>65</v>
      </c>
      <c r="BA39" s="1">
        <v>1</v>
      </c>
      <c r="BB39" s="1">
        <v>0</v>
      </c>
      <c r="BC39" s="1">
        <v>6</v>
      </c>
      <c r="BD39" s="1">
        <v>25</v>
      </c>
      <c r="BE39" s="1">
        <v>1</v>
      </c>
      <c r="BF39" s="1">
        <v>0</v>
      </c>
      <c r="BG39" s="1">
        <v>0</v>
      </c>
      <c r="BH39" s="4">
        <v>5551</v>
      </c>
      <c r="BI39" s="11">
        <v>30.012610340479196</v>
      </c>
      <c r="BJ39" s="13">
        <v>31.68798414700054</v>
      </c>
      <c r="BK39" s="11">
        <v>22.89677535579175</v>
      </c>
      <c r="BL39" s="11">
        <v>10.952981444784724</v>
      </c>
      <c r="BM39" s="11">
        <v>2.251846514141596</v>
      </c>
      <c r="BN39" s="11">
        <v>2.197802197802198</v>
      </c>
      <c r="BO39" s="4">
        <v>4525</v>
      </c>
      <c r="BP39" s="11">
        <v>45.12707182320442</v>
      </c>
      <c r="BQ39" s="13">
        <v>28.773480662983424</v>
      </c>
      <c r="BR39" s="11">
        <v>16.287292817679557</v>
      </c>
      <c r="BS39" s="11">
        <v>3.6685082872928176</v>
      </c>
      <c r="BT39" s="11">
        <v>3.580110497237569</v>
      </c>
      <c r="BU39" s="11">
        <v>2.5635359116022096</v>
      </c>
      <c r="BV39" s="1">
        <v>41</v>
      </c>
      <c r="BW39" s="1">
        <v>154</v>
      </c>
      <c r="BX39" s="1">
        <v>39241</v>
      </c>
      <c r="BY39" s="1">
        <v>4682</v>
      </c>
      <c r="BZ39" s="1">
        <v>3021</v>
      </c>
      <c r="CC39" s="1">
        <v>2401</v>
      </c>
      <c r="CD39" s="1">
        <v>1157</v>
      </c>
      <c r="CE39" s="1">
        <v>1244</v>
      </c>
      <c r="CF39" s="1">
        <v>2315</v>
      </c>
      <c r="CG39" s="1">
        <v>86</v>
      </c>
      <c r="CH39" s="1">
        <v>360</v>
      </c>
      <c r="CI39" s="1">
        <v>2041</v>
      </c>
      <c r="CJ39" s="38">
        <v>3627</v>
      </c>
      <c r="CK39" s="38">
        <v>591</v>
      </c>
      <c r="CL39" s="38">
        <v>547</v>
      </c>
      <c r="CM39" s="38">
        <v>2101</v>
      </c>
      <c r="CN39" s="38">
        <v>388</v>
      </c>
      <c r="CO39" s="39">
        <f t="shared" si="26"/>
        <v>0.16294458229942102</v>
      </c>
      <c r="CP39" s="35">
        <v>8001</v>
      </c>
      <c r="CQ39" s="38">
        <v>3365</v>
      </c>
      <c r="CR39" s="35">
        <v>268</v>
      </c>
      <c r="CS39" s="35">
        <v>1763</v>
      </c>
      <c r="CT39" s="35">
        <v>110</v>
      </c>
      <c r="CU39" s="35">
        <v>2278</v>
      </c>
      <c r="CV39" s="35">
        <v>217</v>
      </c>
      <c r="CW39" s="36">
        <v>418</v>
      </c>
      <c r="CX39" s="36">
        <v>44</v>
      </c>
      <c r="CY39" s="36">
        <v>124</v>
      </c>
      <c r="CZ39" s="36">
        <v>238</v>
      </c>
      <c r="DA39" s="36">
        <v>12</v>
      </c>
      <c r="DB39" s="38">
        <v>2448</v>
      </c>
      <c r="DC39" s="35">
        <v>364</v>
      </c>
      <c r="DD39" s="35">
        <v>450</v>
      </c>
      <c r="DE39" s="35">
        <v>1380</v>
      </c>
      <c r="DF39" s="35">
        <v>254</v>
      </c>
      <c r="DG39" s="35">
        <v>2091.690911654275</v>
      </c>
      <c r="DH39" s="42">
        <v>5.856459330143525</v>
      </c>
      <c r="DI39" s="42">
        <v>0.6749379652605462</v>
      </c>
      <c r="DJ39" s="1">
        <v>652</v>
      </c>
      <c r="DK39" s="1">
        <v>621</v>
      </c>
      <c r="DL39" s="1">
        <v>28943</v>
      </c>
      <c r="DM39" s="1">
        <v>15</v>
      </c>
      <c r="DN39" s="1">
        <v>63</v>
      </c>
      <c r="DO39" s="1">
        <v>4929</v>
      </c>
      <c r="DP39" s="1">
        <v>4610</v>
      </c>
      <c r="DQ39" s="1">
        <v>119</v>
      </c>
      <c r="DR39" s="1">
        <v>277</v>
      </c>
      <c r="DS39" s="1">
        <v>1118</v>
      </c>
      <c r="DT39" s="1">
        <v>1398</v>
      </c>
      <c r="DU39" s="1">
        <v>810</v>
      </c>
      <c r="DV39" s="1">
        <v>479</v>
      </c>
      <c r="DW39" s="1">
        <v>409</v>
      </c>
      <c r="DX39" s="1">
        <v>85</v>
      </c>
      <c r="DY39" s="1">
        <v>107</v>
      </c>
      <c r="DZ39" s="1">
        <v>29</v>
      </c>
      <c r="EA39" s="1">
        <v>42</v>
      </c>
      <c r="EB39" s="1">
        <v>20</v>
      </c>
      <c r="EC39" s="1">
        <v>18</v>
      </c>
      <c r="ED39" s="1">
        <v>22</v>
      </c>
      <c r="EE39" s="1">
        <v>25</v>
      </c>
      <c r="EF39" s="1">
        <v>6</v>
      </c>
      <c r="EG39" s="1">
        <v>7</v>
      </c>
      <c r="EH39" s="1">
        <v>6</v>
      </c>
      <c r="EI39" s="1">
        <v>4</v>
      </c>
      <c r="EJ39" s="1">
        <v>2</v>
      </c>
      <c r="EK39" s="1">
        <v>9</v>
      </c>
      <c r="EO39" s="1">
        <v>2</v>
      </c>
      <c r="EP39" s="1">
        <v>7956</v>
      </c>
      <c r="EQ39" s="1">
        <v>3371</v>
      </c>
      <c r="ER39" s="1">
        <v>4586</v>
      </c>
      <c r="ES39" s="1">
        <v>8329</v>
      </c>
      <c r="ET39" s="1">
        <v>3546</v>
      </c>
      <c r="EU39" s="1">
        <v>4784</v>
      </c>
      <c r="EV39" s="1">
        <v>8028</v>
      </c>
      <c r="EW39" s="1">
        <v>3452</v>
      </c>
      <c r="EX39" s="1">
        <v>4576</v>
      </c>
      <c r="EY39" s="1">
        <v>8038</v>
      </c>
      <c r="EZ39" s="1">
        <v>3467</v>
      </c>
      <c r="FA39" s="1">
        <v>4571</v>
      </c>
      <c r="FB39" s="1">
        <v>7826</v>
      </c>
      <c r="FC39" s="1">
        <v>3503</v>
      </c>
      <c r="FD39" s="1">
        <v>4323</v>
      </c>
      <c r="FE39" s="3">
        <v>-1.63</v>
      </c>
      <c r="FF39" s="3">
        <v>4.69</v>
      </c>
      <c r="FG39" s="3">
        <v>1.03</v>
      </c>
      <c r="FH39" s="1">
        <v>315</v>
      </c>
      <c r="FI39" s="1">
        <v>443</v>
      </c>
      <c r="FJ39" s="1">
        <v>182</v>
      </c>
      <c r="FK39" s="1">
        <v>493</v>
      </c>
      <c r="FL39" s="1">
        <v>488</v>
      </c>
      <c r="FM39" s="1">
        <v>2598</v>
      </c>
      <c r="FN39" s="1">
        <v>1811</v>
      </c>
      <c r="FO39" s="1">
        <v>1474</v>
      </c>
      <c r="FP39" s="1">
        <v>485</v>
      </c>
      <c r="FQ39" s="1">
        <v>208</v>
      </c>
      <c r="FR39" s="1">
        <v>277</v>
      </c>
      <c r="FS39" s="3">
        <v>0.06</v>
      </c>
      <c r="FT39" s="3">
        <v>0.04</v>
      </c>
      <c r="FU39" s="3">
        <v>0.06</v>
      </c>
      <c r="FV39" s="3">
        <v>0.02</v>
      </c>
      <c r="FW39" s="3">
        <v>0.06</v>
      </c>
      <c r="FX39" s="3">
        <v>0.06</v>
      </c>
      <c r="FY39" s="3">
        <v>0.33</v>
      </c>
      <c r="FZ39" s="3">
        <v>0.23</v>
      </c>
      <c r="GA39" s="3">
        <v>0.19</v>
      </c>
      <c r="GB39" s="1">
        <v>5</v>
      </c>
      <c r="GC39" s="1">
        <v>1</v>
      </c>
      <c r="GD39" s="3">
        <v>0.99</v>
      </c>
      <c r="GE39" s="3">
        <v>0.01</v>
      </c>
      <c r="GF39" s="3">
        <v>0.01</v>
      </c>
      <c r="GG39" s="1">
        <v>2</v>
      </c>
      <c r="GH39" s="3">
        <v>0.04</v>
      </c>
      <c r="GI39" s="3">
        <v>0.01</v>
      </c>
      <c r="GJ39" s="3">
        <v>0.03</v>
      </c>
      <c r="GK39" s="1">
        <v>5</v>
      </c>
      <c r="GL39" s="3">
        <v>0.05</v>
      </c>
      <c r="GM39" s="3">
        <v>0.26</v>
      </c>
      <c r="GN39">
        <v>174</v>
      </c>
      <c r="GO39">
        <v>19</v>
      </c>
      <c r="GP39">
        <v>21</v>
      </c>
      <c r="GQ39">
        <v>9</v>
      </c>
      <c r="GR39">
        <v>21</v>
      </c>
      <c r="GS39">
        <v>17</v>
      </c>
      <c r="GT39">
        <v>17</v>
      </c>
      <c r="GU39">
        <v>15</v>
      </c>
      <c r="GV39">
        <v>15</v>
      </c>
      <c r="GW39">
        <v>17</v>
      </c>
      <c r="GX39">
        <v>23</v>
      </c>
      <c r="GY39">
        <v>24</v>
      </c>
      <c r="GZ39">
        <v>61</v>
      </c>
      <c r="HA39">
        <v>77</v>
      </c>
      <c r="HB39">
        <v>12</v>
      </c>
      <c r="HC39"/>
      <c r="HD39">
        <v>13</v>
      </c>
      <c r="HE39">
        <v>1</v>
      </c>
      <c r="HF39">
        <v>1</v>
      </c>
      <c r="HG39">
        <v>9</v>
      </c>
      <c r="HH39">
        <v>52</v>
      </c>
      <c r="HI39">
        <v>8</v>
      </c>
      <c r="HJ39"/>
      <c r="HK39">
        <v>12</v>
      </c>
      <c r="HL39">
        <v>11</v>
      </c>
      <c r="HM39">
        <v>41</v>
      </c>
      <c r="HN39">
        <v>10</v>
      </c>
      <c r="HO39">
        <v>16</v>
      </c>
      <c r="HP39" s="31">
        <f t="shared" si="14"/>
        <v>0.07246980424822991</v>
      </c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2.75">
      <c r="A40" s="24">
        <v>331</v>
      </c>
      <c r="B40" s="25" t="s">
        <v>431</v>
      </c>
      <c r="C40" s="26">
        <v>33</v>
      </c>
      <c r="D40" s="25" t="s">
        <v>432</v>
      </c>
      <c r="E40" s="26">
        <v>3</v>
      </c>
      <c r="F40" s="25" t="s">
        <v>422</v>
      </c>
      <c r="G40" s="26">
        <f t="shared" si="15"/>
        <v>0</v>
      </c>
      <c r="H40" s="26">
        <f t="shared" si="16"/>
        <v>1</v>
      </c>
      <c r="I40" s="26">
        <f t="shared" si="17"/>
        <v>0</v>
      </c>
      <c r="J40" s="26">
        <f t="shared" si="18"/>
        <v>0</v>
      </c>
      <c r="K40" t="s">
        <v>612</v>
      </c>
      <c r="L40" s="26">
        <v>0</v>
      </c>
      <c r="M40" s="26">
        <v>0</v>
      </c>
      <c r="N40" s="26">
        <v>1</v>
      </c>
      <c r="O40" s="1" t="s">
        <v>140</v>
      </c>
      <c r="P40" s="26">
        <f t="shared" si="19"/>
        <v>0</v>
      </c>
      <c r="Q40" s="26">
        <f t="shared" si="20"/>
        <v>0</v>
      </c>
      <c r="R40" s="26">
        <f t="shared" si="21"/>
        <v>0</v>
      </c>
      <c r="S40" s="26">
        <f t="shared" si="22"/>
        <v>1</v>
      </c>
      <c r="T40" s="26">
        <f t="shared" si="23"/>
        <v>0</v>
      </c>
      <c r="U40" s="26">
        <f t="shared" si="24"/>
        <v>0</v>
      </c>
      <c r="V40" s="26">
        <f t="shared" si="25"/>
        <v>0</v>
      </c>
      <c r="W40" s="1" t="s">
        <v>481</v>
      </c>
      <c r="X40" s="1">
        <v>0</v>
      </c>
      <c r="Y40" s="55">
        <v>71</v>
      </c>
      <c r="Z40" s="31">
        <f t="shared" si="12"/>
        <v>0.03483807654563297</v>
      </c>
      <c r="AA40">
        <v>15</v>
      </c>
      <c r="AB40">
        <v>31</v>
      </c>
      <c r="AC40">
        <v>18</v>
      </c>
      <c r="AD40">
        <v>7</v>
      </c>
      <c r="AE40" s="2">
        <v>188.236</v>
      </c>
      <c r="AF40" s="3">
        <v>3919.56</v>
      </c>
      <c r="AG40" s="1">
        <v>7378</v>
      </c>
      <c r="AH40" s="1">
        <v>3380</v>
      </c>
      <c r="AI40" s="1">
        <v>3998</v>
      </c>
      <c r="AJ40" s="1">
        <v>302</v>
      </c>
      <c r="AK40" s="33">
        <f t="shared" si="13"/>
        <v>0.12905982905982907</v>
      </c>
      <c r="AL40" s="1">
        <v>159</v>
      </c>
      <c r="AM40" s="1">
        <v>143</v>
      </c>
      <c r="AN40" s="1">
        <v>249</v>
      </c>
      <c r="AO40" s="1">
        <v>53</v>
      </c>
      <c r="AP40" s="1">
        <v>148</v>
      </c>
      <c r="AQ40" s="1">
        <v>154</v>
      </c>
      <c r="AR40" s="1">
        <v>3</v>
      </c>
      <c r="AS40" s="1">
        <v>17</v>
      </c>
      <c r="AT40" s="1">
        <v>213</v>
      </c>
      <c r="AU40" s="1">
        <v>69</v>
      </c>
      <c r="AV40" s="1">
        <v>114</v>
      </c>
      <c r="AW40" s="1">
        <v>188</v>
      </c>
      <c r="AX40" s="1">
        <v>185</v>
      </c>
      <c r="AY40" s="1">
        <v>98</v>
      </c>
      <c r="AZ40" s="1">
        <v>61</v>
      </c>
      <c r="BA40" s="1">
        <v>2</v>
      </c>
      <c r="BB40" s="1">
        <v>0</v>
      </c>
      <c r="BC40" s="1">
        <v>47</v>
      </c>
      <c r="BD40" s="1">
        <v>40</v>
      </c>
      <c r="BE40" s="1">
        <v>3</v>
      </c>
      <c r="BF40" s="1">
        <v>0</v>
      </c>
      <c r="BG40" s="1">
        <v>0</v>
      </c>
      <c r="BH40" s="4">
        <v>4898</v>
      </c>
      <c r="BI40" s="11">
        <v>29.358922008983257</v>
      </c>
      <c r="BJ40" s="13">
        <v>47.87668436096366</v>
      </c>
      <c r="BK40" s="11">
        <v>8.554512045732952</v>
      </c>
      <c r="BL40" s="11">
        <v>7.288689260922826</v>
      </c>
      <c r="BM40" s="11">
        <v>2.1845651286239285</v>
      </c>
      <c r="BN40" s="11">
        <v>4.7366271947733765</v>
      </c>
      <c r="BO40" s="4">
        <v>3830</v>
      </c>
      <c r="BP40" s="11">
        <v>44.62140992167102</v>
      </c>
      <c r="BQ40" s="13">
        <v>40.287206266318535</v>
      </c>
      <c r="BR40" s="11">
        <v>5.117493472584857</v>
      </c>
      <c r="BS40" s="11">
        <v>2.3759791122715406</v>
      </c>
      <c r="BT40" s="11">
        <v>2.06266318537859</v>
      </c>
      <c r="BU40" s="11">
        <v>5.535248041775457</v>
      </c>
      <c r="BV40" s="1">
        <v>17</v>
      </c>
      <c r="BW40" s="1">
        <v>112</v>
      </c>
      <c r="BX40" s="1">
        <v>32452</v>
      </c>
      <c r="BY40" s="1">
        <v>4785</v>
      </c>
      <c r="BZ40" s="1">
        <v>2481</v>
      </c>
      <c r="CC40" s="1">
        <v>2038</v>
      </c>
      <c r="CD40" s="1">
        <v>1119</v>
      </c>
      <c r="CE40" s="1">
        <v>919</v>
      </c>
      <c r="CF40" s="1">
        <v>1865</v>
      </c>
      <c r="CG40" s="1">
        <v>173</v>
      </c>
      <c r="CH40" s="1">
        <v>874</v>
      </c>
      <c r="CI40" s="1">
        <v>1164</v>
      </c>
      <c r="CJ40" s="38">
        <v>3014</v>
      </c>
      <c r="CK40" s="38">
        <v>252</v>
      </c>
      <c r="CL40" s="38">
        <v>320</v>
      </c>
      <c r="CM40" s="38">
        <v>1614</v>
      </c>
      <c r="CN40" s="38">
        <v>828</v>
      </c>
      <c r="CO40" s="39">
        <f t="shared" si="26"/>
        <v>0.0836098208360982</v>
      </c>
      <c r="CP40" s="35">
        <v>7841</v>
      </c>
      <c r="CQ40" s="38">
        <v>2754</v>
      </c>
      <c r="CR40" s="35">
        <v>234</v>
      </c>
      <c r="CS40" s="35">
        <v>2291</v>
      </c>
      <c r="CT40" s="35">
        <v>42</v>
      </c>
      <c r="CU40" s="35">
        <v>2226</v>
      </c>
      <c r="CV40" s="35">
        <v>294</v>
      </c>
      <c r="CW40" s="36">
        <v>220</v>
      </c>
      <c r="CX40" s="36">
        <v>31</v>
      </c>
      <c r="CY40" s="36">
        <v>74</v>
      </c>
      <c r="CZ40" s="36">
        <v>99</v>
      </c>
      <c r="DA40" s="36">
        <v>16</v>
      </c>
      <c r="DB40" s="38">
        <v>1607</v>
      </c>
      <c r="DC40" s="35">
        <v>435</v>
      </c>
      <c r="DD40" s="35">
        <v>330</v>
      </c>
      <c r="DE40" s="35">
        <v>578</v>
      </c>
      <c r="DF40" s="35">
        <v>264</v>
      </c>
      <c r="DG40" s="35">
        <v>854.112122014196</v>
      </c>
      <c r="DH40" s="42">
        <v>7.304545454545446</v>
      </c>
      <c r="DI40" s="42">
        <v>0.5331785003317855</v>
      </c>
      <c r="DJ40" s="1">
        <v>216</v>
      </c>
      <c r="DK40" s="1">
        <v>205</v>
      </c>
      <c r="DL40" s="1">
        <v>49250</v>
      </c>
      <c r="DM40" s="1">
        <v>8</v>
      </c>
      <c r="DN40" s="1">
        <v>20</v>
      </c>
      <c r="DO40" s="1">
        <v>1549</v>
      </c>
      <c r="DP40" s="1">
        <v>4268</v>
      </c>
      <c r="DQ40" s="1">
        <v>93</v>
      </c>
      <c r="DR40" s="1">
        <v>206</v>
      </c>
      <c r="DS40" s="1">
        <v>1254</v>
      </c>
      <c r="DT40" s="1">
        <v>1440</v>
      </c>
      <c r="DU40" s="1">
        <v>749</v>
      </c>
      <c r="DV40" s="1">
        <v>350</v>
      </c>
      <c r="DW40" s="1">
        <v>176</v>
      </c>
      <c r="DX40" s="1">
        <v>51</v>
      </c>
      <c r="DY40" s="1">
        <v>87</v>
      </c>
      <c r="DZ40" s="1">
        <v>9</v>
      </c>
      <c r="EA40" s="1">
        <v>16</v>
      </c>
      <c r="EB40" s="1">
        <v>17</v>
      </c>
      <c r="EC40" s="1">
        <v>24</v>
      </c>
      <c r="ED40" s="1">
        <v>11</v>
      </c>
      <c r="EE40" s="1">
        <v>23</v>
      </c>
      <c r="EF40" s="1">
        <v>4</v>
      </c>
      <c r="EG40" s="1">
        <v>14</v>
      </c>
      <c r="EH40" s="1">
        <v>2</v>
      </c>
      <c r="EJ40" s="1">
        <v>8</v>
      </c>
      <c r="EK40" s="1">
        <v>3</v>
      </c>
      <c r="EO40" s="1">
        <v>7</v>
      </c>
      <c r="EP40" s="1">
        <v>8952</v>
      </c>
      <c r="EQ40" s="1">
        <v>4144</v>
      </c>
      <c r="ER40" s="1">
        <v>4808</v>
      </c>
      <c r="ES40" s="1">
        <v>8226</v>
      </c>
      <c r="ET40" s="1">
        <v>3654</v>
      </c>
      <c r="EU40" s="1">
        <v>4573</v>
      </c>
      <c r="EV40" s="1">
        <v>7584</v>
      </c>
      <c r="EW40" s="1">
        <v>3338</v>
      </c>
      <c r="EX40" s="1">
        <v>4246</v>
      </c>
      <c r="EY40" s="1">
        <v>7812</v>
      </c>
      <c r="EZ40" s="1">
        <v>3493</v>
      </c>
      <c r="FA40" s="1">
        <v>4319</v>
      </c>
      <c r="FB40" s="1">
        <v>7378</v>
      </c>
      <c r="FC40" s="1">
        <v>3380</v>
      </c>
      <c r="FD40" s="1">
        <v>3998</v>
      </c>
      <c r="FE40" s="3">
        <v>-17.58</v>
      </c>
      <c r="FF40" s="3">
        <v>-8.11</v>
      </c>
      <c r="FG40" s="3">
        <v>-12.73</v>
      </c>
      <c r="FH40" s="1">
        <v>276</v>
      </c>
      <c r="FI40" s="1">
        <v>479</v>
      </c>
      <c r="FJ40" s="1">
        <v>150</v>
      </c>
      <c r="FK40" s="1">
        <v>402</v>
      </c>
      <c r="FL40" s="1">
        <v>364</v>
      </c>
      <c r="FM40" s="1">
        <v>1888</v>
      </c>
      <c r="FN40" s="1">
        <v>1624</v>
      </c>
      <c r="FO40" s="1">
        <v>2174</v>
      </c>
      <c r="FP40" s="1">
        <v>737</v>
      </c>
      <c r="FQ40" s="1">
        <v>354</v>
      </c>
      <c r="FR40" s="1">
        <v>383</v>
      </c>
      <c r="FS40" s="3">
        <v>0.1</v>
      </c>
      <c r="FT40" s="3">
        <v>0.04</v>
      </c>
      <c r="FU40" s="3">
        <v>0.06</v>
      </c>
      <c r="FV40" s="3">
        <v>0.02</v>
      </c>
      <c r="FW40" s="3">
        <v>0.05</v>
      </c>
      <c r="FX40" s="3">
        <v>0.05</v>
      </c>
      <c r="FY40" s="3">
        <v>0.26</v>
      </c>
      <c r="FZ40" s="3">
        <v>0.22</v>
      </c>
      <c r="GA40" s="3">
        <v>0.29</v>
      </c>
      <c r="GB40" s="1">
        <v>5</v>
      </c>
      <c r="GC40" s="1">
        <v>2</v>
      </c>
      <c r="GD40" s="3">
        <v>0.98</v>
      </c>
      <c r="GE40" s="3">
        <v>0.02</v>
      </c>
      <c r="GF40" s="3">
        <v>0.01</v>
      </c>
      <c r="GG40" s="1">
        <v>2</v>
      </c>
      <c r="GH40" s="3">
        <v>0.04</v>
      </c>
      <c r="GI40" s="3">
        <v>0.02</v>
      </c>
      <c r="GJ40" s="3">
        <v>0.02</v>
      </c>
      <c r="GK40" s="1">
        <v>5</v>
      </c>
      <c r="GL40" s="3">
        <v>0.12</v>
      </c>
      <c r="GM40" s="3">
        <v>0.16</v>
      </c>
      <c r="GN40">
        <v>71</v>
      </c>
      <c r="GO40"/>
      <c r="GP40">
        <v>5</v>
      </c>
      <c r="GQ40">
        <v>5</v>
      </c>
      <c r="GR40">
        <v>10</v>
      </c>
      <c r="GS40">
        <v>10</v>
      </c>
      <c r="GT40">
        <v>6</v>
      </c>
      <c r="GU40">
        <v>5</v>
      </c>
      <c r="GV40">
        <v>8</v>
      </c>
      <c r="GW40">
        <v>9</v>
      </c>
      <c r="GX40">
        <v>13</v>
      </c>
      <c r="GY40">
        <v>15</v>
      </c>
      <c r="GZ40">
        <v>31</v>
      </c>
      <c r="HA40">
        <v>18</v>
      </c>
      <c r="HB40">
        <v>7</v>
      </c>
      <c r="HC40"/>
      <c r="HD40">
        <v>12</v>
      </c>
      <c r="HE40">
        <v>1</v>
      </c>
      <c r="HF40"/>
      <c r="HG40">
        <v>2</v>
      </c>
      <c r="HH40">
        <v>27</v>
      </c>
      <c r="HI40">
        <v>4</v>
      </c>
      <c r="HJ40"/>
      <c r="HK40">
        <v>2</v>
      </c>
      <c r="HL40">
        <v>3</v>
      </c>
      <c r="HM40">
        <v>13</v>
      </c>
      <c r="HN40">
        <v>4</v>
      </c>
      <c r="HO40">
        <v>3</v>
      </c>
      <c r="HP40" s="31">
        <f t="shared" si="14"/>
        <v>0.03483807654563297</v>
      </c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2.75">
      <c r="A41" s="24">
        <v>332</v>
      </c>
      <c r="B41" s="25" t="s">
        <v>433</v>
      </c>
      <c r="C41" s="26">
        <v>33</v>
      </c>
      <c r="D41" s="25" t="s">
        <v>432</v>
      </c>
      <c r="E41" s="26">
        <v>3</v>
      </c>
      <c r="F41" s="25" t="s">
        <v>422</v>
      </c>
      <c r="G41" s="26">
        <f t="shared" si="15"/>
        <v>0</v>
      </c>
      <c r="H41" s="26">
        <f t="shared" si="16"/>
        <v>1</v>
      </c>
      <c r="I41" s="26">
        <f t="shared" si="17"/>
        <v>0</v>
      </c>
      <c r="J41" s="26">
        <f t="shared" si="18"/>
        <v>0</v>
      </c>
      <c r="K41" t="s">
        <v>614</v>
      </c>
      <c r="L41" s="26">
        <v>0</v>
      </c>
      <c r="M41" s="26">
        <v>0</v>
      </c>
      <c r="N41" s="26">
        <v>0</v>
      </c>
      <c r="O41" s="1" t="s">
        <v>140</v>
      </c>
      <c r="P41" s="26">
        <f t="shared" si="19"/>
        <v>0</v>
      </c>
      <c r="Q41" s="26">
        <f t="shared" si="20"/>
        <v>0</v>
      </c>
      <c r="R41" s="26">
        <f t="shared" si="21"/>
        <v>0</v>
      </c>
      <c r="S41" s="26">
        <f t="shared" si="22"/>
        <v>1</v>
      </c>
      <c r="T41" s="26">
        <f t="shared" si="23"/>
        <v>0</v>
      </c>
      <c r="U41" s="26">
        <f t="shared" si="24"/>
        <v>0</v>
      </c>
      <c r="V41" s="26">
        <f t="shared" si="25"/>
        <v>0</v>
      </c>
      <c r="W41" s="1" t="s">
        <v>481</v>
      </c>
      <c r="X41" s="1">
        <v>0</v>
      </c>
      <c r="Y41" s="55">
        <v>22</v>
      </c>
      <c r="Z41" s="31">
        <f t="shared" si="12"/>
        <v>0.010700389105058366</v>
      </c>
      <c r="AA41">
        <v>4</v>
      </c>
      <c r="AB41">
        <v>11</v>
      </c>
      <c r="AC41">
        <v>7</v>
      </c>
      <c r="AD41"/>
      <c r="AE41" s="2">
        <v>86.407</v>
      </c>
      <c r="AF41" s="3">
        <v>9290.94</v>
      </c>
      <c r="AG41" s="1">
        <v>8028</v>
      </c>
      <c r="AH41" s="1">
        <v>3708</v>
      </c>
      <c r="AI41" s="1">
        <v>4320</v>
      </c>
      <c r="AJ41" s="1">
        <v>565</v>
      </c>
      <c r="AK41" s="33">
        <f aca="true" t="shared" si="27" ref="AK41:AK72">AJ41/(CC41+AJ41)</f>
        <v>0.21556657764212134</v>
      </c>
      <c r="AL41" s="1">
        <v>330</v>
      </c>
      <c r="AM41" s="1">
        <v>235</v>
      </c>
      <c r="AN41" s="1">
        <v>426</v>
      </c>
      <c r="AO41" s="1">
        <v>139</v>
      </c>
      <c r="AP41" s="1">
        <v>373</v>
      </c>
      <c r="AQ41" s="1">
        <v>192</v>
      </c>
      <c r="AR41" s="1">
        <v>7</v>
      </c>
      <c r="AS41" s="1">
        <v>36</v>
      </c>
      <c r="AT41" s="1">
        <v>441</v>
      </c>
      <c r="AU41" s="1">
        <v>81</v>
      </c>
      <c r="AV41" s="1">
        <v>220</v>
      </c>
      <c r="AW41" s="1">
        <v>81</v>
      </c>
      <c r="AX41" s="1">
        <v>81</v>
      </c>
      <c r="AY41" s="1">
        <v>52</v>
      </c>
      <c r="AZ41" s="1">
        <v>39</v>
      </c>
      <c r="BA41" s="1">
        <v>0</v>
      </c>
      <c r="BB41" s="1">
        <v>0</v>
      </c>
      <c r="BC41" s="1">
        <v>13</v>
      </c>
      <c r="BD41" s="1">
        <v>17</v>
      </c>
      <c r="BE41" s="1">
        <v>0</v>
      </c>
      <c r="BF41" s="1">
        <v>0</v>
      </c>
      <c r="BG41" s="1">
        <v>0</v>
      </c>
      <c r="BH41" s="4">
        <v>4296</v>
      </c>
      <c r="BI41" s="11">
        <v>30.609869646182496</v>
      </c>
      <c r="BJ41" s="13">
        <v>52.886405959031656</v>
      </c>
      <c r="BK41" s="11">
        <v>4.655493482309125</v>
      </c>
      <c r="BL41" s="11">
        <v>3.6080074487895715</v>
      </c>
      <c r="BM41" s="11">
        <v>2.188081936685289</v>
      </c>
      <c r="BN41" s="11">
        <v>6.052141527001862</v>
      </c>
      <c r="BO41" s="4">
        <v>2889</v>
      </c>
      <c r="BP41" s="11">
        <v>39.183108341986845</v>
      </c>
      <c r="BQ41" s="13">
        <v>48.66735894773278</v>
      </c>
      <c r="BR41" s="11">
        <v>2.8383523710626513</v>
      </c>
      <c r="BS41" s="11">
        <v>1.4191761855313256</v>
      </c>
      <c r="BT41" s="11">
        <v>1.6268605053651783</v>
      </c>
      <c r="BU41" s="11">
        <v>6.265143648321218</v>
      </c>
      <c r="BV41" s="1">
        <v>13</v>
      </c>
      <c r="BW41" s="1">
        <v>95</v>
      </c>
      <c r="BX41" s="1">
        <v>19863</v>
      </c>
      <c r="BY41" s="1">
        <v>3174</v>
      </c>
      <c r="BZ41" s="1">
        <v>2078</v>
      </c>
      <c r="CC41" s="1">
        <v>2056</v>
      </c>
      <c r="CD41" s="1">
        <v>1168</v>
      </c>
      <c r="CE41" s="1">
        <v>888</v>
      </c>
      <c r="CF41" s="1">
        <v>1798</v>
      </c>
      <c r="CG41" s="1">
        <v>258</v>
      </c>
      <c r="CH41" s="1">
        <v>1336</v>
      </c>
      <c r="CI41" s="1">
        <v>720</v>
      </c>
      <c r="CJ41" s="38">
        <v>2934</v>
      </c>
      <c r="CK41" s="38">
        <v>98</v>
      </c>
      <c r="CL41" s="38">
        <v>198</v>
      </c>
      <c r="CM41" s="38">
        <v>1237</v>
      </c>
      <c r="CN41" s="38">
        <v>1401</v>
      </c>
      <c r="CO41" s="39">
        <f t="shared" si="26"/>
        <v>0.033401499659168374</v>
      </c>
      <c r="CP41" s="35">
        <v>8104</v>
      </c>
      <c r="CQ41" s="38">
        <v>2729</v>
      </c>
      <c r="CR41" s="35">
        <v>381</v>
      </c>
      <c r="CS41" s="35">
        <v>2060</v>
      </c>
      <c r="CT41" s="35">
        <v>16</v>
      </c>
      <c r="CU41" s="35">
        <v>2439</v>
      </c>
      <c r="CV41" s="35">
        <v>479</v>
      </c>
      <c r="CW41" s="36">
        <v>75</v>
      </c>
      <c r="CX41" s="36">
        <v>10</v>
      </c>
      <c r="CY41" s="36">
        <v>29</v>
      </c>
      <c r="CZ41" s="36">
        <v>32</v>
      </c>
      <c r="DA41" s="36">
        <v>4</v>
      </c>
      <c r="DB41" s="38">
        <v>291</v>
      </c>
      <c r="DC41" s="35">
        <v>20</v>
      </c>
      <c r="DD41" s="35">
        <v>97</v>
      </c>
      <c r="DE41" s="35">
        <v>82</v>
      </c>
      <c r="DF41" s="35">
        <v>92</v>
      </c>
      <c r="DG41" s="35">
        <v>357.4301874973129</v>
      </c>
      <c r="DH41" s="42">
        <v>3.88</v>
      </c>
      <c r="DI41" s="42">
        <v>0.0991820040899795</v>
      </c>
      <c r="DJ41" s="1">
        <v>27</v>
      </c>
      <c r="DK41" s="1">
        <v>21</v>
      </c>
      <c r="DL41" s="1">
        <v>1270</v>
      </c>
      <c r="DM41" s="1">
        <v>3</v>
      </c>
      <c r="DN41" s="1">
        <v>12</v>
      </c>
      <c r="DO41" s="1">
        <v>469</v>
      </c>
      <c r="DP41" s="1">
        <v>3904</v>
      </c>
      <c r="DQ41" s="1">
        <v>22</v>
      </c>
      <c r="DR41" s="1">
        <v>127</v>
      </c>
      <c r="DS41" s="1">
        <v>1017</v>
      </c>
      <c r="DT41" s="1">
        <v>2029</v>
      </c>
      <c r="DU41" s="1">
        <v>619</v>
      </c>
      <c r="DV41" s="1">
        <v>64</v>
      </c>
      <c r="DW41" s="1">
        <v>26</v>
      </c>
      <c r="DX41" s="1">
        <v>53</v>
      </c>
      <c r="DY41" s="1">
        <v>132</v>
      </c>
      <c r="DZ41" s="1">
        <v>8</v>
      </c>
      <c r="EA41" s="1">
        <v>18</v>
      </c>
      <c r="EB41" s="1">
        <v>17</v>
      </c>
      <c r="EC41" s="1">
        <v>44</v>
      </c>
      <c r="ED41" s="1">
        <v>16</v>
      </c>
      <c r="EE41" s="1">
        <v>36</v>
      </c>
      <c r="EF41" s="1">
        <v>3</v>
      </c>
      <c r="EG41" s="1">
        <v>4</v>
      </c>
      <c r="EH41" s="1">
        <v>6</v>
      </c>
      <c r="EI41" s="1">
        <v>10</v>
      </c>
      <c r="EJ41" s="1">
        <v>2</v>
      </c>
      <c r="EK41" s="1">
        <v>17</v>
      </c>
      <c r="EN41" s="1">
        <v>1</v>
      </c>
      <c r="EO41" s="1">
        <v>3</v>
      </c>
      <c r="EP41" s="1">
        <v>10977</v>
      </c>
      <c r="EQ41" s="1">
        <v>5163</v>
      </c>
      <c r="ER41" s="1">
        <v>5814</v>
      </c>
      <c r="ES41" s="1">
        <v>9115</v>
      </c>
      <c r="ET41" s="1">
        <v>4087</v>
      </c>
      <c r="EU41" s="1">
        <v>5028</v>
      </c>
      <c r="EV41" s="1">
        <v>8214</v>
      </c>
      <c r="EW41" s="1">
        <v>3639</v>
      </c>
      <c r="EX41" s="1">
        <v>4576</v>
      </c>
      <c r="EY41" s="1">
        <v>8284</v>
      </c>
      <c r="EZ41" s="1">
        <v>3769</v>
      </c>
      <c r="FA41" s="1">
        <v>4515</v>
      </c>
      <c r="FB41" s="1">
        <v>8028</v>
      </c>
      <c r="FC41" s="1">
        <v>3708</v>
      </c>
      <c r="FD41" s="1">
        <v>4320</v>
      </c>
      <c r="FE41" s="3">
        <v>-26.87</v>
      </c>
      <c r="FF41" s="3">
        <v>-16.96</v>
      </c>
      <c r="FG41" s="3">
        <v>-24.53</v>
      </c>
      <c r="FH41" s="1">
        <v>527</v>
      </c>
      <c r="FI41" s="1">
        <v>770</v>
      </c>
      <c r="FJ41" s="1">
        <v>236</v>
      </c>
      <c r="FK41" s="1">
        <v>611</v>
      </c>
      <c r="FL41" s="1">
        <v>522</v>
      </c>
      <c r="FM41" s="1">
        <v>2138</v>
      </c>
      <c r="FN41" s="1">
        <v>1497</v>
      </c>
      <c r="FO41" s="1">
        <v>1637</v>
      </c>
      <c r="FP41" s="1">
        <v>1308</v>
      </c>
      <c r="FQ41" s="1">
        <v>644</v>
      </c>
      <c r="FR41" s="1">
        <v>664</v>
      </c>
      <c r="FS41" s="3">
        <v>0.16</v>
      </c>
      <c r="FT41" s="3">
        <v>0.07</v>
      </c>
      <c r="FU41" s="3">
        <v>0.1</v>
      </c>
      <c r="FV41" s="3">
        <v>0.03</v>
      </c>
      <c r="FW41" s="3">
        <v>0.08</v>
      </c>
      <c r="FX41" s="3">
        <v>0.07</v>
      </c>
      <c r="FY41" s="3">
        <v>0.27</v>
      </c>
      <c r="FZ41" s="3">
        <v>0.19</v>
      </c>
      <c r="GA41" s="3">
        <v>0.2</v>
      </c>
      <c r="GB41" s="1">
        <v>3</v>
      </c>
      <c r="GC41" s="1">
        <v>3</v>
      </c>
      <c r="GD41" s="3">
        <v>1</v>
      </c>
      <c r="GE41" s="3">
        <v>0</v>
      </c>
      <c r="GF41" s="3">
        <v>0</v>
      </c>
      <c r="GG41" s="1">
        <v>2</v>
      </c>
      <c r="GH41" s="3">
        <v>0.07</v>
      </c>
      <c r="GI41" s="3">
        <v>0.05</v>
      </c>
      <c r="GJ41" s="3">
        <v>0.02</v>
      </c>
      <c r="GK41" s="1">
        <v>4</v>
      </c>
      <c r="GL41" s="3">
        <v>0.17</v>
      </c>
      <c r="GM41" s="3">
        <v>0.09</v>
      </c>
      <c r="GN41">
        <v>22</v>
      </c>
      <c r="GO41">
        <v>1</v>
      </c>
      <c r="GP41">
        <v>4</v>
      </c>
      <c r="GQ41">
        <v>3</v>
      </c>
      <c r="GR41">
        <v>4</v>
      </c>
      <c r="GS41">
        <v>1</v>
      </c>
      <c r="GT41">
        <v>4</v>
      </c>
      <c r="GU41"/>
      <c r="GV41"/>
      <c r="GW41">
        <v>2</v>
      </c>
      <c r="GX41">
        <v>3</v>
      </c>
      <c r="GY41">
        <v>4</v>
      </c>
      <c r="GZ41">
        <v>11</v>
      </c>
      <c r="HA41">
        <v>7</v>
      </c>
      <c r="HB41"/>
      <c r="HC41"/>
      <c r="HD41">
        <v>4</v>
      </c>
      <c r="HE41"/>
      <c r="HF41"/>
      <c r="HG41"/>
      <c r="HH41">
        <v>9</v>
      </c>
      <c r="HI41">
        <v>1</v>
      </c>
      <c r="HJ41">
        <v>1</v>
      </c>
      <c r="HK41">
        <v>2</v>
      </c>
      <c r="HL41">
        <v>2</v>
      </c>
      <c r="HM41">
        <v>1</v>
      </c>
      <c r="HN41">
        <v>2</v>
      </c>
      <c r="HO41"/>
      <c r="HP41" s="31">
        <f aca="true" t="shared" si="28" ref="HP41:HP72">GN41/CC41</f>
        <v>0.010700389105058366</v>
      </c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2.75">
      <c r="A42" s="24">
        <v>334</v>
      </c>
      <c r="B42" s="25" t="s">
        <v>434</v>
      </c>
      <c r="C42" s="26">
        <v>33</v>
      </c>
      <c r="D42" s="25" t="s">
        <v>432</v>
      </c>
      <c r="E42" s="26">
        <v>3</v>
      </c>
      <c r="F42" s="25" t="s">
        <v>422</v>
      </c>
      <c r="G42" s="26">
        <f t="shared" si="15"/>
        <v>0</v>
      </c>
      <c r="H42" s="26">
        <f t="shared" si="16"/>
        <v>1</v>
      </c>
      <c r="I42" s="26">
        <f t="shared" si="17"/>
        <v>0</v>
      </c>
      <c r="J42" s="26">
        <f t="shared" si="18"/>
        <v>0</v>
      </c>
      <c r="K42" t="s">
        <v>614</v>
      </c>
      <c r="L42" s="26">
        <v>0</v>
      </c>
      <c r="M42" s="26">
        <v>0</v>
      </c>
      <c r="N42" s="26">
        <v>0</v>
      </c>
      <c r="O42" s="1" t="s">
        <v>140</v>
      </c>
      <c r="P42" s="26">
        <f t="shared" si="19"/>
        <v>0</v>
      </c>
      <c r="Q42" s="26">
        <f t="shared" si="20"/>
        <v>0</v>
      </c>
      <c r="R42" s="26">
        <f t="shared" si="21"/>
        <v>0</v>
      </c>
      <c r="S42" s="26">
        <f t="shared" si="22"/>
        <v>1</v>
      </c>
      <c r="T42" s="26">
        <f t="shared" si="23"/>
        <v>0</v>
      </c>
      <c r="U42" s="26">
        <f t="shared" si="24"/>
        <v>0</v>
      </c>
      <c r="V42" s="26">
        <f t="shared" si="25"/>
        <v>0</v>
      </c>
      <c r="W42" s="1" t="s">
        <v>481</v>
      </c>
      <c r="X42" s="1">
        <v>0</v>
      </c>
      <c r="Y42" s="55">
        <v>42</v>
      </c>
      <c r="Z42" s="31">
        <f t="shared" si="12"/>
        <v>0.03928905519176801</v>
      </c>
      <c r="AA42">
        <v>7</v>
      </c>
      <c r="AB42">
        <v>22</v>
      </c>
      <c r="AC42">
        <v>10</v>
      </c>
      <c r="AD42">
        <v>3</v>
      </c>
      <c r="AE42" s="2">
        <v>69.881</v>
      </c>
      <c r="AF42" s="3">
        <v>5725.45</v>
      </c>
      <c r="AG42" s="1">
        <v>4001</v>
      </c>
      <c r="AH42" s="1">
        <v>1733</v>
      </c>
      <c r="AI42" s="1">
        <v>2269</v>
      </c>
      <c r="AJ42" s="1">
        <v>301</v>
      </c>
      <c r="AK42" s="33">
        <f t="shared" si="27"/>
        <v>0.2197080291970803</v>
      </c>
      <c r="AL42" s="1">
        <v>162</v>
      </c>
      <c r="AM42" s="1">
        <v>139</v>
      </c>
      <c r="AN42" s="1">
        <v>229</v>
      </c>
      <c r="AO42" s="1">
        <v>72</v>
      </c>
      <c r="AP42" s="1">
        <v>178</v>
      </c>
      <c r="AQ42" s="1">
        <v>123</v>
      </c>
      <c r="AR42" s="1">
        <v>6</v>
      </c>
      <c r="AS42" s="1">
        <v>28</v>
      </c>
      <c r="AT42" s="1">
        <v>209</v>
      </c>
      <c r="AU42" s="1">
        <v>58</v>
      </c>
      <c r="AV42" s="1">
        <v>131</v>
      </c>
      <c r="AW42" s="1">
        <v>69</v>
      </c>
      <c r="AX42" s="1">
        <v>68</v>
      </c>
      <c r="AY42" s="1">
        <v>50</v>
      </c>
      <c r="AZ42" s="1">
        <v>25</v>
      </c>
      <c r="BA42" s="1">
        <v>2</v>
      </c>
      <c r="BB42" s="1">
        <v>0</v>
      </c>
      <c r="BC42" s="1">
        <v>6</v>
      </c>
      <c r="BD42" s="1">
        <v>12</v>
      </c>
      <c r="BE42" s="1">
        <v>1</v>
      </c>
      <c r="BF42" s="1">
        <v>0</v>
      </c>
      <c r="BG42" s="1">
        <v>0</v>
      </c>
      <c r="BH42" s="4">
        <v>2443</v>
      </c>
      <c r="BI42" s="11">
        <v>36.71715104379861</v>
      </c>
      <c r="BJ42" s="13">
        <v>47.85100286532951</v>
      </c>
      <c r="BK42" s="11">
        <v>5.935325419566107</v>
      </c>
      <c r="BL42" s="11">
        <v>2.824396234138354</v>
      </c>
      <c r="BM42" s="11">
        <v>2.005730659025788</v>
      </c>
      <c r="BN42" s="11">
        <v>4.666393778141629</v>
      </c>
      <c r="BO42" s="4">
        <v>1622</v>
      </c>
      <c r="BP42" s="11">
        <v>45.129469790382245</v>
      </c>
      <c r="BQ42" s="13">
        <v>42.10850801479655</v>
      </c>
      <c r="BR42" s="11">
        <v>2.7743526510480887</v>
      </c>
      <c r="BS42" s="11">
        <v>1.2330456226880395</v>
      </c>
      <c r="BT42" s="11">
        <v>2.281134401972873</v>
      </c>
      <c r="BU42" s="11">
        <v>6.473489519112208</v>
      </c>
      <c r="BV42" s="1">
        <v>11</v>
      </c>
      <c r="BW42" s="1">
        <v>209</v>
      </c>
      <c r="BX42" s="1">
        <v>50499</v>
      </c>
      <c r="BY42" s="1">
        <v>7544</v>
      </c>
      <c r="BZ42" s="1">
        <v>5112</v>
      </c>
      <c r="CC42" s="1">
        <v>1069</v>
      </c>
      <c r="CD42" s="1">
        <v>589</v>
      </c>
      <c r="CE42" s="1">
        <v>480</v>
      </c>
      <c r="CF42" s="1">
        <v>949</v>
      </c>
      <c r="CG42" s="1">
        <v>120</v>
      </c>
      <c r="CH42" s="1">
        <v>657</v>
      </c>
      <c r="CI42" s="1">
        <v>412</v>
      </c>
      <c r="CJ42" s="38">
        <v>1443</v>
      </c>
      <c r="CK42" s="38">
        <v>56</v>
      </c>
      <c r="CL42" s="38">
        <v>108</v>
      </c>
      <c r="CM42" s="38">
        <v>643</v>
      </c>
      <c r="CN42" s="38">
        <v>636</v>
      </c>
      <c r="CO42" s="39">
        <f t="shared" si="26"/>
        <v>0.038808038808038806</v>
      </c>
      <c r="CP42" s="35">
        <v>4172</v>
      </c>
      <c r="CQ42" s="38">
        <v>1343</v>
      </c>
      <c r="CR42" s="35">
        <v>200</v>
      </c>
      <c r="CS42" s="35">
        <v>1390</v>
      </c>
      <c r="CT42" s="35">
        <v>7</v>
      </c>
      <c r="CU42" s="35">
        <v>1026</v>
      </c>
      <c r="CV42" s="35">
        <v>206</v>
      </c>
      <c r="CW42" s="36">
        <v>77</v>
      </c>
      <c r="CX42" s="36">
        <v>17</v>
      </c>
      <c r="CY42" s="36">
        <v>28</v>
      </c>
      <c r="CZ42" s="36">
        <v>28</v>
      </c>
      <c r="DA42" s="36">
        <v>4</v>
      </c>
      <c r="DB42" s="38">
        <v>1365</v>
      </c>
      <c r="DC42" s="35">
        <v>499</v>
      </c>
      <c r="DD42" s="35">
        <v>624</v>
      </c>
      <c r="DE42" s="35">
        <v>154</v>
      </c>
      <c r="DF42" s="35">
        <v>88</v>
      </c>
      <c r="DG42" s="35">
        <v>1987.3103319754457</v>
      </c>
      <c r="DH42" s="42">
        <v>17.727272727272723</v>
      </c>
      <c r="DI42" s="42">
        <v>0.9459459459459465</v>
      </c>
      <c r="DJ42" s="1">
        <v>203</v>
      </c>
      <c r="DK42" s="1">
        <v>196</v>
      </c>
      <c r="DL42" s="1">
        <v>43651</v>
      </c>
      <c r="DM42" s="1">
        <v>6</v>
      </c>
      <c r="DN42" s="1">
        <v>121</v>
      </c>
      <c r="DO42" s="1">
        <v>7663</v>
      </c>
      <c r="DP42" s="1">
        <v>2416</v>
      </c>
      <c r="DQ42" s="1">
        <v>58</v>
      </c>
      <c r="DR42" s="1">
        <v>80</v>
      </c>
      <c r="DS42" s="1">
        <v>998</v>
      </c>
      <c r="DT42" s="1">
        <v>957</v>
      </c>
      <c r="DU42" s="1">
        <v>292</v>
      </c>
      <c r="DV42" s="1">
        <v>26</v>
      </c>
      <c r="DW42" s="1">
        <v>5</v>
      </c>
      <c r="DX42" s="1">
        <v>23</v>
      </c>
      <c r="DY42" s="1">
        <v>66</v>
      </c>
      <c r="DZ42" s="1">
        <v>7</v>
      </c>
      <c r="EA42" s="1">
        <v>7</v>
      </c>
      <c r="EC42" s="1">
        <v>25</v>
      </c>
      <c r="ED42" s="1">
        <v>10</v>
      </c>
      <c r="EE42" s="1">
        <v>26</v>
      </c>
      <c r="EF42" s="1">
        <v>6</v>
      </c>
      <c r="EG42" s="1">
        <v>2</v>
      </c>
      <c r="EI42" s="1">
        <v>1</v>
      </c>
      <c r="EK42" s="1">
        <v>4</v>
      </c>
      <c r="EO42" s="1">
        <v>1</v>
      </c>
      <c r="EP42" s="1">
        <v>5319</v>
      </c>
      <c r="EQ42" s="1">
        <v>2458</v>
      </c>
      <c r="ER42" s="1">
        <v>2861</v>
      </c>
      <c r="ES42" s="1">
        <v>4086</v>
      </c>
      <c r="ET42" s="1">
        <v>1754</v>
      </c>
      <c r="EU42" s="1">
        <v>2332</v>
      </c>
      <c r="EV42" s="1">
        <v>3987</v>
      </c>
      <c r="EW42" s="1">
        <v>1678</v>
      </c>
      <c r="EX42" s="1">
        <v>2309</v>
      </c>
      <c r="EY42" s="1">
        <v>4136</v>
      </c>
      <c r="EZ42" s="1">
        <v>1747</v>
      </c>
      <c r="FA42" s="1">
        <v>2390</v>
      </c>
      <c r="FB42" s="1">
        <v>4001</v>
      </c>
      <c r="FC42" s="1">
        <v>1733</v>
      </c>
      <c r="FD42" s="1">
        <v>2269</v>
      </c>
      <c r="FE42" s="3">
        <v>-24.78</v>
      </c>
      <c r="FF42" s="3">
        <v>-23.18</v>
      </c>
      <c r="FG42" s="3">
        <v>-22.24</v>
      </c>
      <c r="FH42" s="1">
        <v>175</v>
      </c>
      <c r="FI42" s="1">
        <v>249</v>
      </c>
      <c r="FJ42" s="1">
        <v>92</v>
      </c>
      <c r="FK42" s="1">
        <v>303</v>
      </c>
      <c r="FL42" s="1">
        <v>252</v>
      </c>
      <c r="FM42" s="1">
        <v>971</v>
      </c>
      <c r="FN42" s="1">
        <v>783</v>
      </c>
      <c r="FO42" s="1">
        <v>1156</v>
      </c>
      <c r="FP42" s="1">
        <v>537</v>
      </c>
      <c r="FQ42" s="1">
        <v>252</v>
      </c>
      <c r="FR42" s="1">
        <v>285</v>
      </c>
      <c r="FS42" s="3">
        <v>0.13</v>
      </c>
      <c r="FT42" s="3">
        <v>0.04</v>
      </c>
      <c r="FU42" s="3">
        <v>0.06</v>
      </c>
      <c r="FV42" s="3">
        <v>0.02</v>
      </c>
      <c r="FW42" s="3">
        <v>0.08</v>
      </c>
      <c r="FX42" s="3">
        <v>0.06</v>
      </c>
      <c r="FY42" s="3">
        <v>0.24</v>
      </c>
      <c r="FZ42" s="3">
        <v>0.2</v>
      </c>
      <c r="GA42" s="3">
        <v>0.29</v>
      </c>
      <c r="GB42" s="1">
        <v>5</v>
      </c>
      <c r="GC42" s="1">
        <v>3</v>
      </c>
      <c r="GD42" s="3">
        <v>0.99</v>
      </c>
      <c r="GE42" s="3">
        <v>0.01</v>
      </c>
      <c r="GF42" s="3">
        <v>0.03</v>
      </c>
      <c r="GG42" s="1">
        <v>2</v>
      </c>
      <c r="GH42" s="3">
        <v>0.08</v>
      </c>
      <c r="GI42" s="3">
        <v>0.04</v>
      </c>
      <c r="GJ42" s="3">
        <v>0.03</v>
      </c>
      <c r="GK42" s="1">
        <v>2</v>
      </c>
      <c r="GL42" s="3">
        <v>0.16</v>
      </c>
      <c r="GM42" s="3">
        <v>0.1</v>
      </c>
      <c r="GN42">
        <v>42</v>
      </c>
      <c r="GO42">
        <v>2</v>
      </c>
      <c r="GP42">
        <v>2</v>
      </c>
      <c r="GQ42">
        <v>3</v>
      </c>
      <c r="GR42">
        <v>5</v>
      </c>
      <c r="GS42">
        <v>6</v>
      </c>
      <c r="GT42">
        <v>5</v>
      </c>
      <c r="GU42">
        <v>10</v>
      </c>
      <c r="GV42">
        <v>4</v>
      </c>
      <c r="GW42">
        <v>3</v>
      </c>
      <c r="GX42">
        <v>2</v>
      </c>
      <c r="GY42">
        <v>7</v>
      </c>
      <c r="GZ42">
        <v>22</v>
      </c>
      <c r="HA42">
        <v>10</v>
      </c>
      <c r="HB42">
        <v>3</v>
      </c>
      <c r="HC42"/>
      <c r="HD42">
        <v>2</v>
      </c>
      <c r="HE42"/>
      <c r="HF42">
        <v>3</v>
      </c>
      <c r="HG42">
        <v>2</v>
      </c>
      <c r="HH42">
        <v>19</v>
      </c>
      <c r="HI42">
        <v>2</v>
      </c>
      <c r="HJ42"/>
      <c r="HK42">
        <v>3</v>
      </c>
      <c r="HL42"/>
      <c r="HM42">
        <v>7</v>
      </c>
      <c r="HN42">
        <v>3</v>
      </c>
      <c r="HO42">
        <v>1</v>
      </c>
      <c r="HP42" s="31">
        <f t="shared" si="28"/>
        <v>0.03928905519176801</v>
      </c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2.75">
      <c r="A43" s="24">
        <v>335</v>
      </c>
      <c r="B43" s="25" t="s">
        <v>435</v>
      </c>
      <c r="C43" s="26">
        <v>33</v>
      </c>
      <c r="D43" s="25" t="s">
        <v>432</v>
      </c>
      <c r="E43" s="26">
        <v>3</v>
      </c>
      <c r="F43" s="25" t="s">
        <v>422</v>
      </c>
      <c r="G43" s="26">
        <f t="shared" si="15"/>
        <v>0</v>
      </c>
      <c r="H43" s="26">
        <f t="shared" si="16"/>
        <v>1</v>
      </c>
      <c r="I43" s="26">
        <f t="shared" si="17"/>
        <v>0</v>
      </c>
      <c r="J43" s="26">
        <f t="shared" si="18"/>
        <v>0</v>
      </c>
      <c r="K43" t="s">
        <v>614</v>
      </c>
      <c r="L43" s="26">
        <v>0</v>
      </c>
      <c r="M43" s="26">
        <v>0</v>
      </c>
      <c r="N43" s="26">
        <v>0</v>
      </c>
      <c r="O43" s="1" t="s">
        <v>140</v>
      </c>
      <c r="P43" s="26">
        <f t="shared" si="19"/>
        <v>0</v>
      </c>
      <c r="Q43" s="26">
        <f t="shared" si="20"/>
        <v>0</v>
      </c>
      <c r="R43" s="26">
        <f t="shared" si="21"/>
        <v>0</v>
      </c>
      <c r="S43" s="26">
        <f t="shared" si="22"/>
        <v>1</v>
      </c>
      <c r="T43" s="26">
        <f t="shared" si="23"/>
        <v>0</v>
      </c>
      <c r="U43" s="26">
        <f t="shared" si="24"/>
        <v>0</v>
      </c>
      <c r="V43" s="26">
        <f t="shared" si="25"/>
        <v>0</v>
      </c>
      <c r="W43" s="1" t="s">
        <v>481</v>
      </c>
      <c r="X43" s="1">
        <v>0</v>
      </c>
      <c r="Y43" s="55">
        <v>44</v>
      </c>
      <c r="Z43" s="31">
        <f t="shared" si="12"/>
        <v>0.023305084745762712</v>
      </c>
      <c r="AA43">
        <v>4</v>
      </c>
      <c r="AB43">
        <v>23</v>
      </c>
      <c r="AC43">
        <v>14</v>
      </c>
      <c r="AD43">
        <v>3</v>
      </c>
      <c r="AE43" s="2">
        <v>94.359</v>
      </c>
      <c r="AF43" s="3">
        <v>8041.6</v>
      </c>
      <c r="AG43" s="1">
        <v>7588</v>
      </c>
      <c r="AH43" s="1">
        <v>3455</v>
      </c>
      <c r="AI43" s="1">
        <v>4134</v>
      </c>
      <c r="AJ43" s="1">
        <v>587</v>
      </c>
      <c r="AK43" s="33">
        <f t="shared" si="27"/>
        <v>0.23717171717171717</v>
      </c>
      <c r="AL43" s="1">
        <v>336</v>
      </c>
      <c r="AM43" s="1">
        <v>251</v>
      </c>
      <c r="AN43" s="1">
        <v>444</v>
      </c>
      <c r="AO43" s="1">
        <v>143</v>
      </c>
      <c r="AP43" s="1">
        <v>380</v>
      </c>
      <c r="AQ43" s="1">
        <v>207</v>
      </c>
      <c r="AR43" s="1">
        <v>10</v>
      </c>
      <c r="AS43" s="1">
        <v>51</v>
      </c>
      <c r="AT43" s="1">
        <v>419</v>
      </c>
      <c r="AU43" s="1">
        <v>107</v>
      </c>
      <c r="AV43" s="1">
        <v>221</v>
      </c>
      <c r="AW43" s="1">
        <v>96</v>
      </c>
      <c r="AX43" s="1">
        <v>85</v>
      </c>
      <c r="AY43" s="1">
        <v>54</v>
      </c>
      <c r="AZ43" s="1">
        <v>40</v>
      </c>
      <c r="BA43" s="1">
        <v>0</v>
      </c>
      <c r="BB43" s="1">
        <v>0</v>
      </c>
      <c r="BC43" s="1">
        <v>8</v>
      </c>
      <c r="BD43" s="1">
        <v>23</v>
      </c>
      <c r="BE43" s="1">
        <v>0</v>
      </c>
      <c r="BF43" s="1">
        <v>0</v>
      </c>
      <c r="BG43" s="1">
        <v>11</v>
      </c>
      <c r="BH43" s="4">
        <v>4183</v>
      </c>
      <c r="BI43" s="11">
        <v>31.102079846999757</v>
      </c>
      <c r="BJ43" s="13">
        <v>51.804924695194835</v>
      </c>
      <c r="BK43" s="11">
        <v>5.594071240736314</v>
      </c>
      <c r="BL43" s="11">
        <v>3.6576619650968207</v>
      </c>
      <c r="BM43" s="11">
        <v>2.127659574468085</v>
      </c>
      <c r="BN43" s="11">
        <v>5.713602677504183</v>
      </c>
      <c r="BO43" s="4">
        <v>2824</v>
      </c>
      <c r="BP43" s="11">
        <v>41.713881019830026</v>
      </c>
      <c r="BQ43" s="13">
        <v>45.963172804532576</v>
      </c>
      <c r="BR43" s="11">
        <v>2.868271954674221</v>
      </c>
      <c r="BS43" s="11">
        <v>1.3456090651558072</v>
      </c>
      <c r="BT43" s="11">
        <v>1.8413597733711047</v>
      </c>
      <c r="BU43" s="11">
        <v>6.26770538243626</v>
      </c>
      <c r="BV43" s="1">
        <v>37</v>
      </c>
      <c r="BW43" s="1">
        <v>341</v>
      </c>
      <c r="BX43" s="1">
        <v>62337</v>
      </c>
      <c r="BY43" s="1">
        <v>10826</v>
      </c>
      <c r="BZ43" s="1">
        <v>7103</v>
      </c>
      <c r="CC43" s="1">
        <v>1888</v>
      </c>
      <c r="CD43" s="1">
        <v>1081</v>
      </c>
      <c r="CE43" s="1">
        <v>807</v>
      </c>
      <c r="CF43" s="1">
        <v>1625</v>
      </c>
      <c r="CG43" s="1">
        <v>263</v>
      </c>
      <c r="CH43" s="1">
        <v>1167</v>
      </c>
      <c r="CI43" s="1">
        <v>721</v>
      </c>
      <c r="CJ43" s="38">
        <v>2740</v>
      </c>
      <c r="CK43" s="38">
        <v>72</v>
      </c>
      <c r="CL43" s="38">
        <v>180</v>
      </c>
      <c r="CM43" s="38">
        <v>1192</v>
      </c>
      <c r="CN43" s="38">
        <v>1296</v>
      </c>
      <c r="CO43" s="39">
        <f t="shared" si="26"/>
        <v>0.026277372262773723</v>
      </c>
      <c r="CP43" s="35">
        <v>7801</v>
      </c>
      <c r="CQ43" s="38">
        <v>2543</v>
      </c>
      <c r="CR43" s="35">
        <v>445</v>
      </c>
      <c r="CS43" s="35">
        <v>2126</v>
      </c>
      <c r="CT43" s="35">
        <v>14</v>
      </c>
      <c r="CU43" s="35">
        <v>2249</v>
      </c>
      <c r="CV43" s="35">
        <v>424</v>
      </c>
      <c r="CW43" s="36">
        <v>143</v>
      </c>
      <c r="CX43" s="36">
        <v>15</v>
      </c>
      <c r="CY43" s="36">
        <v>63</v>
      </c>
      <c r="CZ43" s="36">
        <v>52</v>
      </c>
      <c r="DA43" s="36">
        <v>13</v>
      </c>
      <c r="DB43" s="38">
        <v>1430</v>
      </c>
      <c r="DC43" s="35">
        <v>51</v>
      </c>
      <c r="DD43" s="35">
        <v>856</v>
      </c>
      <c r="DE43" s="35">
        <v>244</v>
      </c>
      <c r="DF43" s="35">
        <v>279</v>
      </c>
      <c r="DG43" s="35">
        <v>1489.2498034294467</v>
      </c>
      <c r="DH43" s="42">
        <v>10</v>
      </c>
      <c r="DI43" s="42">
        <v>0.5218978102189774</v>
      </c>
      <c r="DJ43" s="1">
        <v>66</v>
      </c>
      <c r="DK43" s="1">
        <v>59</v>
      </c>
      <c r="DL43" s="1">
        <v>5694</v>
      </c>
      <c r="DM43" s="1">
        <v>11</v>
      </c>
      <c r="DN43" s="1">
        <v>37</v>
      </c>
      <c r="DO43" s="1">
        <v>2731</v>
      </c>
      <c r="DP43" s="1">
        <v>3912</v>
      </c>
      <c r="DQ43" s="1">
        <v>122</v>
      </c>
      <c r="DR43" s="1">
        <v>426</v>
      </c>
      <c r="DS43" s="1">
        <v>925</v>
      </c>
      <c r="DT43" s="1">
        <v>1953</v>
      </c>
      <c r="DU43" s="1">
        <v>421</v>
      </c>
      <c r="DV43" s="1">
        <v>51</v>
      </c>
      <c r="DW43" s="1">
        <v>14</v>
      </c>
      <c r="DX43" s="1">
        <v>35</v>
      </c>
      <c r="DY43" s="1">
        <v>127</v>
      </c>
      <c r="DZ43" s="1">
        <v>8</v>
      </c>
      <c r="EA43" s="1">
        <v>26</v>
      </c>
      <c r="EB43" s="1">
        <v>4</v>
      </c>
      <c r="EC43" s="1">
        <v>24</v>
      </c>
      <c r="ED43" s="1">
        <v>15</v>
      </c>
      <c r="EE43" s="1">
        <v>59</v>
      </c>
      <c r="EF43" s="1">
        <v>4</v>
      </c>
      <c r="EG43" s="1">
        <v>5</v>
      </c>
      <c r="EI43" s="1">
        <v>3</v>
      </c>
      <c r="EJ43" s="1">
        <v>3</v>
      </c>
      <c r="EK43" s="1">
        <v>10</v>
      </c>
      <c r="EN43" s="1">
        <v>1</v>
      </c>
      <c r="EP43" s="1">
        <v>10323</v>
      </c>
      <c r="EQ43" s="1">
        <v>4714</v>
      </c>
      <c r="ER43" s="1">
        <v>5609</v>
      </c>
      <c r="ES43" s="1">
        <v>8381</v>
      </c>
      <c r="ET43" s="1">
        <v>3644</v>
      </c>
      <c r="EU43" s="1">
        <v>4738</v>
      </c>
      <c r="EV43" s="1">
        <v>7813</v>
      </c>
      <c r="EW43" s="1">
        <v>3403</v>
      </c>
      <c r="EX43" s="1">
        <v>4410</v>
      </c>
      <c r="EY43" s="1">
        <v>7962</v>
      </c>
      <c r="EZ43" s="1">
        <v>3552</v>
      </c>
      <c r="FA43" s="1">
        <v>4410</v>
      </c>
      <c r="FB43" s="1">
        <v>7588</v>
      </c>
      <c r="FC43" s="1">
        <v>3455</v>
      </c>
      <c r="FD43" s="1">
        <v>4134</v>
      </c>
      <c r="FE43" s="3">
        <v>-26.49</v>
      </c>
      <c r="FF43" s="3">
        <v>-18.81</v>
      </c>
      <c r="FG43" s="3">
        <v>-22.87</v>
      </c>
      <c r="FH43" s="1">
        <v>404</v>
      </c>
      <c r="FI43" s="1">
        <v>678</v>
      </c>
      <c r="FJ43" s="1">
        <v>241</v>
      </c>
      <c r="FK43" s="1">
        <v>644</v>
      </c>
      <c r="FL43" s="1">
        <v>429</v>
      </c>
      <c r="FM43" s="1">
        <v>2046</v>
      </c>
      <c r="FN43" s="1">
        <v>1298</v>
      </c>
      <c r="FO43" s="1">
        <v>1767</v>
      </c>
      <c r="FP43" s="1">
        <v>1104</v>
      </c>
      <c r="FQ43" s="1">
        <v>533</v>
      </c>
      <c r="FR43" s="1">
        <v>571</v>
      </c>
      <c r="FS43" s="3">
        <v>0.15</v>
      </c>
      <c r="FT43" s="3">
        <v>0.05</v>
      </c>
      <c r="FU43" s="3">
        <v>0.09</v>
      </c>
      <c r="FV43" s="3">
        <v>0.03</v>
      </c>
      <c r="FW43" s="3">
        <v>0.08</v>
      </c>
      <c r="FX43" s="3">
        <v>0.06</v>
      </c>
      <c r="FY43" s="3">
        <v>0.27</v>
      </c>
      <c r="FZ43" s="3">
        <v>0.17</v>
      </c>
      <c r="GA43" s="3">
        <v>0.23</v>
      </c>
      <c r="GB43" s="1">
        <v>3</v>
      </c>
      <c r="GC43" s="1">
        <v>3</v>
      </c>
      <c r="GD43" s="3">
        <v>0.89</v>
      </c>
      <c r="GE43" s="3">
        <v>0</v>
      </c>
      <c r="GF43" s="3">
        <v>0</v>
      </c>
      <c r="GG43" s="1">
        <v>4</v>
      </c>
      <c r="GH43" s="3">
        <v>0.08</v>
      </c>
      <c r="GI43" s="3">
        <v>0.05</v>
      </c>
      <c r="GJ43" s="3">
        <v>0.03</v>
      </c>
      <c r="GK43" s="1">
        <v>2</v>
      </c>
      <c r="GL43" s="3">
        <v>0.15</v>
      </c>
      <c r="GM43" s="3">
        <v>0.1</v>
      </c>
      <c r="GN43">
        <v>44</v>
      </c>
      <c r="GO43">
        <v>2</v>
      </c>
      <c r="GP43">
        <v>2</v>
      </c>
      <c r="GQ43">
        <v>5</v>
      </c>
      <c r="GR43">
        <v>6</v>
      </c>
      <c r="GS43">
        <v>11</v>
      </c>
      <c r="GT43">
        <v>3</v>
      </c>
      <c r="GU43">
        <v>3</v>
      </c>
      <c r="GV43">
        <v>5</v>
      </c>
      <c r="GW43">
        <v>4</v>
      </c>
      <c r="GX43">
        <v>3</v>
      </c>
      <c r="GY43">
        <v>4</v>
      </c>
      <c r="GZ43">
        <v>23</v>
      </c>
      <c r="HA43">
        <v>14</v>
      </c>
      <c r="HB43">
        <v>3</v>
      </c>
      <c r="HC43"/>
      <c r="HD43">
        <v>4</v>
      </c>
      <c r="HE43"/>
      <c r="HF43"/>
      <c r="HG43"/>
      <c r="HH43">
        <v>17</v>
      </c>
      <c r="HI43">
        <v>5</v>
      </c>
      <c r="HJ43">
        <v>1</v>
      </c>
      <c r="HK43">
        <v>2</v>
      </c>
      <c r="HL43">
        <v>2</v>
      </c>
      <c r="HM43">
        <v>11</v>
      </c>
      <c r="HN43">
        <v>1</v>
      </c>
      <c r="HO43">
        <v>1</v>
      </c>
      <c r="HP43" s="31">
        <f t="shared" si="28"/>
        <v>0.023305084745762712</v>
      </c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2.75">
      <c r="A44" s="24">
        <v>341</v>
      </c>
      <c r="B44" s="25" t="s">
        <v>153</v>
      </c>
      <c r="C44" s="26">
        <v>34</v>
      </c>
      <c r="D44" s="25" t="s">
        <v>436</v>
      </c>
      <c r="E44" s="26">
        <v>3</v>
      </c>
      <c r="F44" s="25" t="s">
        <v>422</v>
      </c>
      <c r="G44" s="26">
        <f t="shared" si="15"/>
        <v>0</v>
      </c>
      <c r="H44" s="26">
        <f t="shared" si="16"/>
        <v>1</v>
      </c>
      <c r="I44" s="26">
        <f t="shared" si="17"/>
        <v>0</v>
      </c>
      <c r="J44" s="26">
        <f t="shared" si="18"/>
        <v>0</v>
      </c>
      <c r="K44" t="s">
        <v>614</v>
      </c>
      <c r="L44" s="26">
        <v>0</v>
      </c>
      <c r="M44" s="26">
        <v>0</v>
      </c>
      <c r="N44" s="26">
        <v>0</v>
      </c>
      <c r="O44" s="1" t="s">
        <v>150</v>
      </c>
      <c r="P44" s="26">
        <f t="shared" si="19"/>
        <v>0</v>
      </c>
      <c r="Q44" s="26">
        <f t="shared" si="20"/>
        <v>0</v>
      </c>
      <c r="R44" s="26">
        <f t="shared" si="21"/>
        <v>0</v>
      </c>
      <c r="S44" s="26">
        <f t="shared" si="22"/>
        <v>0</v>
      </c>
      <c r="T44" s="26">
        <f t="shared" si="23"/>
        <v>0</v>
      </c>
      <c r="U44" s="26">
        <f t="shared" si="24"/>
        <v>0</v>
      </c>
      <c r="V44" s="26">
        <f t="shared" si="25"/>
        <v>0</v>
      </c>
      <c r="W44" s="1" t="s">
        <v>484</v>
      </c>
      <c r="X44" s="1">
        <v>0</v>
      </c>
      <c r="Y44" s="55">
        <v>69</v>
      </c>
      <c r="Z44" s="31">
        <f t="shared" si="12"/>
        <v>0.06934673366834171</v>
      </c>
      <c r="AA44">
        <v>8</v>
      </c>
      <c r="AB44">
        <v>17</v>
      </c>
      <c r="AC44">
        <v>37</v>
      </c>
      <c r="AD44">
        <v>7</v>
      </c>
      <c r="AE44" s="2">
        <v>280.474</v>
      </c>
      <c r="AF44" s="3">
        <v>1446.48</v>
      </c>
      <c r="AG44" s="1">
        <v>4057</v>
      </c>
      <c r="AH44" s="1">
        <v>1886</v>
      </c>
      <c r="AI44" s="1">
        <v>2171</v>
      </c>
      <c r="AJ44" s="1">
        <v>138</v>
      </c>
      <c r="AK44" s="33">
        <f t="shared" si="27"/>
        <v>0.12180052956751986</v>
      </c>
      <c r="AL44" s="1">
        <v>68</v>
      </c>
      <c r="AM44" s="1">
        <v>70</v>
      </c>
      <c r="AN44" s="1">
        <v>121</v>
      </c>
      <c r="AO44" s="1">
        <v>17</v>
      </c>
      <c r="AP44" s="1">
        <v>49</v>
      </c>
      <c r="AQ44" s="1">
        <v>89</v>
      </c>
      <c r="AR44" s="1">
        <v>1</v>
      </c>
      <c r="AS44" s="1">
        <v>10</v>
      </c>
      <c r="AT44" s="1">
        <v>90</v>
      </c>
      <c r="AU44" s="1">
        <v>37</v>
      </c>
      <c r="AV44" s="1">
        <v>48</v>
      </c>
      <c r="AW44" s="1">
        <v>271</v>
      </c>
      <c r="AX44" s="1">
        <v>238</v>
      </c>
      <c r="AY44" s="1">
        <v>139</v>
      </c>
      <c r="AZ44" s="1">
        <v>86</v>
      </c>
      <c r="BA44" s="1">
        <v>1</v>
      </c>
      <c r="BB44" s="1">
        <v>0</v>
      </c>
      <c r="BC44" s="1">
        <v>64</v>
      </c>
      <c r="BD44" s="1">
        <v>31</v>
      </c>
      <c r="BE44" s="1">
        <v>28</v>
      </c>
      <c r="BF44" s="1">
        <v>2</v>
      </c>
      <c r="BG44" s="1">
        <v>2</v>
      </c>
      <c r="BH44" s="4">
        <v>2804</v>
      </c>
      <c r="BI44" s="11">
        <v>39.015691868758914</v>
      </c>
      <c r="BJ44" s="13">
        <v>29.707560627674752</v>
      </c>
      <c r="BK44" s="11">
        <v>12.803138373751782</v>
      </c>
      <c r="BL44" s="11">
        <v>13.7660485021398</v>
      </c>
      <c r="BM44" s="11">
        <v>1.5691868758915835</v>
      </c>
      <c r="BN44" s="11">
        <v>3.138373751783167</v>
      </c>
      <c r="BO44" s="4">
        <v>2299</v>
      </c>
      <c r="BP44" s="11">
        <v>56.372335798173125</v>
      </c>
      <c r="BQ44" s="13">
        <v>24.83688560243584</v>
      </c>
      <c r="BR44" s="11">
        <v>9.39538929969552</v>
      </c>
      <c r="BS44" s="11">
        <v>4.523705959112657</v>
      </c>
      <c r="BT44" s="11">
        <v>1.783384080034798</v>
      </c>
      <c r="BU44" s="11">
        <v>3.088299260548064</v>
      </c>
      <c r="BV44" s="1">
        <v>24</v>
      </c>
      <c r="BW44" s="1">
        <v>235</v>
      </c>
      <c r="BX44" s="1">
        <v>50619</v>
      </c>
      <c r="BY44" s="1">
        <v>8483</v>
      </c>
      <c r="BZ44" s="1">
        <v>4343</v>
      </c>
      <c r="CA44" s="1">
        <v>1</v>
      </c>
      <c r="CC44" s="1">
        <v>995</v>
      </c>
      <c r="CD44" s="1">
        <v>525</v>
      </c>
      <c r="CE44" s="1">
        <v>470</v>
      </c>
      <c r="CF44" s="1">
        <v>945</v>
      </c>
      <c r="CG44" s="1">
        <v>50</v>
      </c>
      <c r="CH44" s="1">
        <v>220</v>
      </c>
      <c r="CI44" s="1">
        <v>775</v>
      </c>
      <c r="CJ44" s="38">
        <v>1605</v>
      </c>
      <c r="CK44" s="38">
        <v>267</v>
      </c>
      <c r="CL44" s="38">
        <v>194</v>
      </c>
      <c r="CM44" s="38">
        <v>878</v>
      </c>
      <c r="CN44" s="38">
        <v>266</v>
      </c>
      <c r="CO44" s="39">
        <f t="shared" si="26"/>
        <v>0.16635514018691588</v>
      </c>
      <c r="CP44" s="35">
        <v>4291</v>
      </c>
      <c r="CQ44" s="38">
        <v>1441</v>
      </c>
      <c r="CR44" s="35">
        <v>86</v>
      </c>
      <c r="CS44" s="35">
        <v>1064</v>
      </c>
      <c r="CT44" s="35">
        <v>80</v>
      </c>
      <c r="CU44" s="35">
        <v>1426</v>
      </c>
      <c r="CV44" s="35">
        <v>194</v>
      </c>
      <c r="CW44" s="36">
        <v>155</v>
      </c>
      <c r="CX44" s="36">
        <v>22</v>
      </c>
      <c r="CY44" s="36">
        <v>43</v>
      </c>
      <c r="CZ44" s="36">
        <v>73</v>
      </c>
      <c r="DA44" s="36">
        <v>17</v>
      </c>
      <c r="DB44" s="38">
        <v>1148</v>
      </c>
      <c r="DC44" s="35">
        <v>101</v>
      </c>
      <c r="DD44" s="35">
        <v>160</v>
      </c>
      <c r="DE44" s="35">
        <v>270</v>
      </c>
      <c r="DF44" s="35">
        <v>617</v>
      </c>
      <c r="DG44" s="35">
        <v>424.28240650911454</v>
      </c>
      <c r="DH44" s="42">
        <v>7.406451612903217</v>
      </c>
      <c r="DI44" s="42">
        <v>0.7152647975077885</v>
      </c>
      <c r="DJ44" s="1">
        <v>159</v>
      </c>
      <c r="DK44" s="1">
        <v>149</v>
      </c>
      <c r="DL44" s="1">
        <v>16307</v>
      </c>
      <c r="DM44" s="1">
        <v>9</v>
      </c>
      <c r="DN44" s="1">
        <v>58</v>
      </c>
      <c r="DO44" s="1">
        <v>5232</v>
      </c>
      <c r="DP44" s="1">
        <v>2014</v>
      </c>
      <c r="DQ44" s="1">
        <v>116</v>
      </c>
      <c r="DR44" s="1">
        <v>138</v>
      </c>
      <c r="DS44" s="1">
        <v>312</v>
      </c>
      <c r="DT44" s="1">
        <v>415</v>
      </c>
      <c r="DU44" s="1">
        <v>482</v>
      </c>
      <c r="DV44" s="1">
        <v>298</v>
      </c>
      <c r="DW44" s="1">
        <v>253</v>
      </c>
      <c r="DX44" s="1">
        <v>54</v>
      </c>
      <c r="DY44" s="1">
        <v>42</v>
      </c>
      <c r="DZ44" s="1">
        <v>18</v>
      </c>
      <c r="EA44" s="1">
        <v>10</v>
      </c>
      <c r="EB44" s="1">
        <v>15</v>
      </c>
      <c r="EC44" s="1">
        <v>7</v>
      </c>
      <c r="ED44" s="1">
        <v>15</v>
      </c>
      <c r="EE44" s="1">
        <v>17</v>
      </c>
      <c r="EG44" s="1">
        <v>3</v>
      </c>
      <c r="EH44" s="1">
        <v>4</v>
      </c>
      <c r="EI44" s="1">
        <v>5</v>
      </c>
      <c r="EJ44" s="1">
        <v>2</v>
      </c>
      <c r="EP44" s="1">
        <v>2580</v>
      </c>
      <c r="EQ44" s="1">
        <v>1154</v>
      </c>
      <c r="ER44" s="1">
        <v>1426</v>
      </c>
      <c r="ES44" s="1">
        <v>3334</v>
      </c>
      <c r="ET44" s="1">
        <v>1550</v>
      </c>
      <c r="EU44" s="1">
        <v>1785</v>
      </c>
      <c r="EV44" s="1">
        <v>4228</v>
      </c>
      <c r="EW44" s="1">
        <v>1888</v>
      </c>
      <c r="EX44" s="1">
        <v>2340</v>
      </c>
      <c r="EY44" s="1">
        <v>4332</v>
      </c>
      <c r="EZ44" s="1">
        <v>1980</v>
      </c>
      <c r="FA44" s="1">
        <v>2352</v>
      </c>
      <c r="FB44" s="1">
        <v>4057</v>
      </c>
      <c r="FC44" s="1">
        <v>1886</v>
      </c>
      <c r="FD44" s="1">
        <v>2171</v>
      </c>
      <c r="FE44" s="3">
        <v>57.25</v>
      </c>
      <c r="FF44" s="3">
        <v>29.22</v>
      </c>
      <c r="FG44" s="3">
        <v>67.91</v>
      </c>
      <c r="FH44" s="1">
        <v>190</v>
      </c>
      <c r="FI44" s="1">
        <v>295</v>
      </c>
      <c r="FJ44" s="1">
        <v>132</v>
      </c>
      <c r="FK44" s="1">
        <v>242</v>
      </c>
      <c r="FL44" s="1">
        <v>223</v>
      </c>
      <c r="FM44" s="1">
        <v>1101</v>
      </c>
      <c r="FN44" s="1">
        <v>997</v>
      </c>
      <c r="FO44" s="1">
        <v>895</v>
      </c>
      <c r="FP44" s="1">
        <v>274</v>
      </c>
      <c r="FQ44" s="1">
        <v>125</v>
      </c>
      <c r="FR44" s="1">
        <v>149</v>
      </c>
      <c r="FS44" s="3">
        <v>0.07</v>
      </c>
      <c r="FT44" s="3">
        <v>0.05</v>
      </c>
      <c r="FU44" s="3">
        <v>0.07</v>
      </c>
      <c r="FV44" s="3">
        <v>0.03</v>
      </c>
      <c r="FW44" s="3">
        <v>0.06</v>
      </c>
      <c r="FX44" s="3">
        <v>0.05</v>
      </c>
      <c r="FY44" s="3">
        <v>0.27</v>
      </c>
      <c r="FZ44" s="3">
        <v>0.25</v>
      </c>
      <c r="GA44" s="3">
        <v>0.22</v>
      </c>
      <c r="GB44" s="1">
        <v>1</v>
      </c>
      <c r="GC44" s="1">
        <v>1</v>
      </c>
      <c r="GD44" s="3">
        <v>0.88</v>
      </c>
      <c r="GE44" s="3">
        <v>0.1</v>
      </c>
      <c r="GF44" s="3">
        <v>0</v>
      </c>
      <c r="GG44" s="1">
        <v>4</v>
      </c>
      <c r="GH44" s="3">
        <v>0.03</v>
      </c>
      <c r="GI44" s="3">
        <v>0.01</v>
      </c>
      <c r="GJ44" s="3">
        <v>0.02</v>
      </c>
      <c r="GK44" s="1">
        <v>5</v>
      </c>
      <c r="GL44" s="3">
        <v>0.05</v>
      </c>
      <c r="GM44" s="3">
        <v>0.19</v>
      </c>
      <c r="GN44">
        <v>69</v>
      </c>
      <c r="GO44">
        <v>3</v>
      </c>
      <c r="GP44">
        <v>4</v>
      </c>
      <c r="GQ44">
        <v>8</v>
      </c>
      <c r="GR44">
        <v>7</v>
      </c>
      <c r="GS44">
        <v>11</v>
      </c>
      <c r="GT44">
        <v>5</v>
      </c>
      <c r="GU44">
        <v>7</v>
      </c>
      <c r="GV44">
        <v>5</v>
      </c>
      <c r="GW44">
        <v>9</v>
      </c>
      <c r="GX44">
        <v>10</v>
      </c>
      <c r="GY44">
        <v>8</v>
      </c>
      <c r="GZ44">
        <v>17</v>
      </c>
      <c r="HA44">
        <v>37</v>
      </c>
      <c r="HB44">
        <v>7</v>
      </c>
      <c r="HC44"/>
      <c r="HD44">
        <v>3</v>
      </c>
      <c r="HE44"/>
      <c r="HF44"/>
      <c r="HG44">
        <v>5</v>
      </c>
      <c r="HH44">
        <v>15</v>
      </c>
      <c r="HI44">
        <v>2</v>
      </c>
      <c r="HJ44"/>
      <c r="HK44">
        <v>5</v>
      </c>
      <c r="HL44">
        <v>4</v>
      </c>
      <c r="HM44">
        <v>19</v>
      </c>
      <c r="HN44">
        <v>6</v>
      </c>
      <c r="HO44">
        <v>10</v>
      </c>
      <c r="HP44" s="31">
        <f t="shared" si="28"/>
        <v>0.06934673366834171</v>
      </c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2.75">
      <c r="A45" s="24">
        <v>342</v>
      </c>
      <c r="B45" s="25" t="s">
        <v>437</v>
      </c>
      <c r="C45" s="26">
        <v>34</v>
      </c>
      <c r="D45" s="25" t="s">
        <v>436</v>
      </c>
      <c r="E45" s="26">
        <v>3</v>
      </c>
      <c r="F45" s="25" t="s">
        <v>422</v>
      </c>
      <c r="G45" s="26">
        <f t="shared" si="15"/>
        <v>0</v>
      </c>
      <c r="H45" s="26">
        <f t="shared" si="16"/>
        <v>1</v>
      </c>
      <c r="I45" s="26">
        <f t="shared" si="17"/>
        <v>0</v>
      </c>
      <c r="J45" s="26">
        <f t="shared" si="18"/>
        <v>0</v>
      </c>
      <c r="K45" t="s">
        <v>614</v>
      </c>
      <c r="L45" s="26">
        <v>0</v>
      </c>
      <c r="M45" s="26">
        <v>0</v>
      </c>
      <c r="N45" s="26">
        <v>0</v>
      </c>
      <c r="O45" s="1" t="s">
        <v>150</v>
      </c>
      <c r="P45" s="26">
        <f t="shared" si="19"/>
        <v>0</v>
      </c>
      <c r="Q45" s="26">
        <f t="shared" si="20"/>
        <v>0</v>
      </c>
      <c r="R45" s="26">
        <f t="shared" si="21"/>
        <v>0</v>
      </c>
      <c r="S45" s="26">
        <f t="shared" si="22"/>
        <v>0</v>
      </c>
      <c r="T45" s="26">
        <f t="shared" si="23"/>
        <v>0</v>
      </c>
      <c r="U45" s="26">
        <f t="shared" si="24"/>
        <v>0</v>
      </c>
      <c r="V45" s="26">
        <f t="shared" si="25"/>
        <v>0</v>
      </c>
      <c r="W45" s="1" t="s">
        <v>484</v>
      </c>
      <c r="X45" s="1">
        <v>1</v>
      </c>
      <c r="Y45" s="55">
        <v>282</v>
      </c>
      <c r="Z45" s="31">
        <f t="shared" si="12"/>
        <v>0.13583815028901733</v>
      </c>
      <c r="AA45">
        <v>31</v>
      </c>
      <c r="AB45">
        <v>77</v>
      </c>
      <c r="AC45">
        <v>159</v>
      </c>
      <c r="AD45">
        <v>15</v>
      </c>
      <c r="AE45" s="2">
        <v>462.425</v>
      </c>
      <c r="AF45" s="3">
        <v>1707.95</v>
      </c>
      <c r="AG45" s="1">
        <v>7898</v>
      </c>
      <c r="AH45" s="1">
        <v>3736</v>
      </c>
      <c r="AI45" s="1">
        <v>4162</v>
      </c>
      <c r="AJ45" s="1">
        <v>244</v>
      </c>
      <c r="AK45" s="33">
        <f t="shared" si="27"/>
        <v>0.10517241379310345</v>
      </c>
      <c r="AL45" s="1">
        <v>123</v>
      </c>
      <c r="AM45" s="1">
        <v>121</v>
      </c>
      <c r="AN45" s="1">
        <v>209</v>
      </c>
      <c r="AO45" s="1">
        <v>35</v>
      </c>
      <c r="AP45" s="1">
        <v>72</v>
      </c>
      <c r="AQ45" s="1">
        <v>172</v>
      </c>
      <c r="AR45" s="1">
        <v>2</v>
      </c>
      <c r="AS45" s="1">
        <v>21</v>
      </c>
      <c r="AT45" s="1">
        <v>173</v>
      </c>
      <c r="AU45" s="1">
        <v>48</v>
      </c>
      <c r="AV45" s="1">
        <v>75</v>
      </c>
      <c r="AW45" s="1">
        <v>471</v>
      </c>
      <c r="AX45" s="1">
        <v>417</v>
      </c>
      <c r="AY45" s="1">
        <v>256</v>
      </c>
      <c r="AZ45" s="1">
        <v>63</v>
      </c>
      <c r="BA45" s="1">
        <v>17</v>
      </c>
      <c r="BB45" s="1">
        <v>0</v>
      </c>
      <c r="BC45" s="1">
        <v>108</v>
      </c>
      <c r="BD45" s="1">
        <v>53</v>
      </c>
      <c r="BE45" s="1">
        <v>16</v>
      </c>
      <c r="BF45" s="1">
        <v>2</v>
      </c>
      <c r="BG45" s="1">
        <v>37</v>
      </c>
      <c r="BH45" s="4">
        <v>4727</v>
      </c>
      <c r="BI45" s="11">
        <v>28.940131161413156</v>
      </c>
      <c r="BJ45" s="13">
        <v>39.136873281150834</v>
      </c>
      <c r="BK45" s="11">
        <v>15.210492913052676</v>
      </c>
      <c r="BL45" s="11">
        <v>10.112121853183838</v>
      </c>
      <c r="BM45" s="11">
        <v>3.0040194626613075</v>
      </c>
      <c r="BN45" s="11">
        <v>3.596361328538185</v>
      </c>
      <c r="BO45" s="4">
        <v>3878</v>
      </c>
      <c r="BP45" s="11">
        <v>44.455905105724604</v>
      </c>
      <c r="BQ45" s="13">
        <v>32.69726663228468</v>
      </c>
      <c r="BR45" s="11">
        <v>12.403300670448685</v>
      </c>
      <c r="BS45" s="11">
        <v>2.9654461062403303</v>
      </c>
      <c r="BT45" s="11">
        <v>3.403816400206292</v>
      </c>
      <c r="BU45" s="11">
        <v>4.074265085095409</v>
      </c>
      <c r="BV45" s="1">
        <v>41</v>
      </c>
      <c r="BW45" s="1">
        <v>167</v>
      </c>
      <c r="BX45" s="1">
        <v>24873</v>
      </c>
      <c r="BY45" s="1">
        <v>6826</v>
      </c>
      <c r="BZ45" s="1">
        <v>3897</v>
      </c>
      <c r="CA45" s="1">
        <v>7</v>
      </c>
      <c r="CB45" s="1">
        <v>415</v>
      </c>
      <c r="CC45" s="1">
        <v>2076</v>
      </c>
      <c r="CD45" s="1">
        <v>1083</v>
      </c>
      <c r="CE45" s="1">
        <v>993</v>
      </c>
      <c r="CF45" s="1">
        <v>1971</v>
      </c>
      <c r="CG45" s="1">
        <v>105</v>
      </c>
      <c r="CH45" s="1">
        <v>505</v>
      </c>
      <c r="CI45" s="1">
        <v>1571</v>
      </c>
      <c r="CJ45" s="38">
        <v>2758</v>
      </c>
      <c r="CK45" s="38">
        <v>266</v>
      </c>
      <c r="CL45" s="38">
        <v>345</v>
      </c>
      <c r="CM45" s="38">
        <v>1579</v>
      </c>
      <c r="CN45" s="38">
        <v>568</v>
      </c>
      <c r="CO45" s="39">
        <f t="shared" si="26"/>
        <v>0.09644670050761421</v>
      </c>
      <c r="CP45" s="35">
        <v>6425</v>
      </c>
      <c r="CQ45" s="38">
        <v>2513</v>
      </c>
      <c r="CR45" s="35">
        <v>153</v>
      </c>
      <c r="CS45" s="35">
        <v>1474</v>
      </c>
      <c r="CT45" s="35">
        <v>42</v>
      </c>
      <c r="CU45" s="35">
        <v>1949</v>
      </c>
      <c r="CV45" s="35">
        <v>294</v>
      </c>
      <c r="CW45" s="36">
        <v>209</v>
      </c>
      <c r="CX45" s="36">
        <v>40</v>
      </c>
      <c r="CY45" s="36">
        <v>65</v>
      </c>
      <c r="CZ45" s="36">
        <v>86</v>
      </c>
      <c r="DA45" s="36">
        <v>18</v>
      </c>
      <c r="DB45" s="38">
        <v>4109</v>
      </c>
      <c r="DC45" s="35">
        <v>374</v>
      </c>
      <c r="DD45" s="35">
        <v>746</v>
      </c>
      <c r="DE45" s="35">
        <v>367</v>
      </c>
      <c r="DF45" s="35">
        <v>2622</v>
      </c>
      <c r="DG45" s="35">
        <v>871.5995368155891</v>
      </c>
      <c r="DH45" s="42">
        <v>19.660287081339735</v>
      </c>
      <c r="DI45" s="42">
        <v>1.489847715736016</v>
      </c>
      <c r="DJ45" s="1">
        <v>563</v>
      </c>
      <c r="DK45" s="1">
        <v>540</v>
      </c>
      <c r="DL45" s="1">
        <v>116548</v>
      </c>
      <c r="DM45" s="1">
        <v>16</v>
      </c>
      <c r="DN45" s="1">
        <v>77</v>
      </c>
      <c r="DO45" s="1">
        <v>5834</v>
      </c>
      <c r="DP45" s="1">
        <v>3312</v>
      </c>
      <c r="DQ45" s="1">
        <v>64</v>
      </c>
      <c r="DR45" s="1">
        <v>172</v>
      </c>
      <c r="DS45" s="1">
        <v>761</v>
      </c>
      <c r="DT45" s="1">
        <v>1093</v>
      </c>
      <c r="DU45" s="1">
        <v>687</v>
      </c>
      <c r="DV45" s="1">
        <v>344</v>
      </c>
      <c r="DW45" s="1">
        <v>191</v>
      </c>
      <c r="DX45" s="1">
        <v>104</v>
      </c>
      <c r="DY45" s="1">
        <v>156</v>
      </c>
      <c r="DZ45" s="1">
        <v>51</v>
      </c>
      <c r="EA45" s="1">
        <v>59</v>
      </c>
      <c r="EB45" s="1">
        <v>13</v>
      </c>
      <c r="EC45" s="1">
        <v>37</v>
      </c>
      <c r="ED45" s="1">
        <v>22</v>
      </c>
      <c r="EE45" s="1">
        <v>36</v>
      </c>
      <c r="EF45" s="1">
        <v>7</v>
      </c>
      <c r="EG45" s="1">
        <v>11</v>
      </c>
      <c r="EH45" s="1">
        <v>5</v>
      </c>
      <c r="EI45" s="1">
        <v>4</v>
      </c>
      <c r="EJ45" s="1">
        <v>2</v>
      </c>
      <c r="EK45" s="1">
        <v>2</v>
      </c>
      <c r="EL45" s="1">
        <v>2</v>
      </c>
      <c r="EM45" s="1">
        <v>4</v>
      </c>
      <c r="EN45" s="1">
        <v>2</v>
      </c>
      <c r="EO45" s="1">
        <v>3</v>
      </c>
      <c r="EP45" s="1">
        <v>5092</v>
      </c>
      <c r="EQ45" s="1">
        <v>2396</v>
      </c>
      <c r="ER45" s="1">
        <v>2696</v>
      </c>
      <c r="ES45" s="1">
        <v>6541</v>
      </c>
      <c r="ET45" s="1">
        <v>3186</v>
      </c>
      <c r="EU45" s="1">
        <v>3355</v>
      </c>
      <c r="EV45" s="1">
        <v>6523</v>
      </c>
      <c r="EW45" s="1">
        <v>3029</v>
      </c>
      <c r="EX45" s="1">
        <v>3494</v>
      </c>
      <c r="EY45" s="1">
        <v>6879</v>
      </c>
      <c r="EZ45" s="1">
        <v>3255</v>
      </c>
      <c r="FA45" s="1">
        <v>3624</v>
      </c>
      <c r="FB45" s="1">
        <v>7898</v>
      </c>
      <c r="FC45" s="1">
        <v>3736</v>
      </c>
      <c r="FD45" s="1">
        <v>4162</v>
      </c>
      <c r="FE45" s="3">
        <v>55.11</v>
      </c>
      <c r="FF45" s="3">
        <v>28.46</v>
      </c>
      <c r="FG45" s="3">
        <v>35.09</v>
      </c>
      <c r="FH45" s="1">
        <v>285</v>
      </c>
      <c r="FI45" s="1">
        <v>391</v>
      </c>
      <c r="FJ45" s="1">
        <v>172</v>
      </c>
      <c r="FK45" s="1">
        <v>1176</v>
      </c>
      <c r="FL45" s="1">
        <v>853</v>
      </c>
      <c r="FM45" s="1">
        <v>2287</v>
      </c>
      <c r="FN45" s="1">
        <v>1279</v>
      </c>
      <c r="FO45" s="1">
        <v>1405</v>
      </c>
      <c r="FP45" s="1">
        <v>1074</v>
      </c>
      <c r="FQ45" s="1">
        <v>579</v>
      </c>
      <c r="FR45" s="1">
        <v>495</v>
      </c>
      <c r="FS45" s="3">
        <v>0.14</v>
      </c>
      <c r="FT45" s="3">
        <v>0.04</v>
      </c>
      <c r="FU45" s="3">
        <v>0.05</v>
      </c>
      <c r="FV45" s="3">
        <v>0.02</v>
      </c>
      <c r="FW45" s="3">
        <v>0.15</v>
      </c>
      <c r="FX45" s="3">
        <v>0.11</v>
      </c>
      <c r="FY45" s="3">
        <v>0.29</v>
      </c>
      <c r="FZ45" s="3">
        <v>0.16</v>
      </c>
      <c r="GA45" s="3">
        <v>0.18</v>
      </c>
      <c r="GB45" s="1">
        <v>1</v>
      </c>
      <c r="GC45" s="1">
        <v>3</v>
      </c>
      <c r="GD45" s="3">
        <v>0.89</v>
      </c>
      <c r="GE45" s="3">
        <v>0.03</v>
      </c>
      <c r="GF45" s="3">
        <v>0.04</v>
      </c>
      <c r="GG45" s="1">
        <v>4</v>
      </c>
      <c r="GH45" s="3">
        <v>0.03</v>
      </c>
      <c r="GI45" s="3">
        <v>0.01</v>
      </c>
      <c r="GJ45" s="3">
        <v>0.02</v>
      </c>
      <c r="GK45" s="1">
        <v>5</v>
      </c>
      <c r="GL45" s="3">
        <v>0.06</v>
      </c>
      <c r="GM45" s="3">
        <v>0.2</v>
      </c>
      <c r="GN45">
        <v>282</v>
      </c>
      <c r="GO45">
        <v>20</v>
      </c>
      <c r="GP45">
        <v>18</v>
      </c>
      <c r="GQ45">
        <v>37</v>
      </c>
      <c r="GR45">
        <v>22</v>
      </c>
      <c r="GS45">
        <v>26</v>
      </c>
      <c r="GT45">
        <v>34</v>
      </c>
      <c r="GU45">
        <v>27</v>
      </c>
      <c r="GV45">
        <v>32</v>
      </c>
      <c r="GW45">
        <v>36</v>
      </c>
      <c r="GX45">
        <v>30</v>
      </c>
      <c r="GY45">
        <v>31</v>
      </c>
      <c r="GZ45">
        <v>77</v>
      </c>
      <c r="HA45">
        <v>159</v>
      </c>
      <c r="HB45">
        <v>15</v>
      </c>
      <c r="HC45"/>
      <c r="HD45">
        <v>13</v>
      </c>
      <c r="HE45">
        <v>6</v>
      </c>
      <c r="HF45">
        <v>4</v>
      </c>
      <c r="HG45">
        <v>8</v>
      </c>
      <c r="HH45">
        <v>68</v>
      </c>
      <c r="HI45">
        <v>8</v>
      </c>
      <c r="HJ45">
        <v>1</v>
      </c>
      <c r="HK45">
        <v>76</v>
      </c>
      <c r="HL45">
        <v>15</v>
      </c>
      <c r="HM45">
        <v>47</v>
      </c>
      <c r="HN45">
        <v>6</v>
      </c>
      <c r="HO45">
        <v>30</v>
      </c>
      <c r="HP45" s="31">
        <f t="shared" si="28"/>
        <v>0.13583815028901733</v>
      </c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2.75">
      <c r="A46" s="24">
        <v>343</v>
      </c>
      <c r="B46" s="25" t="s">
        <v>154</v>
      </c>
      <c r="C46" s="26">
        <v>34</v>
      </c>
      <c r="D46" s="25" t="s">
        <v>436</v>
      </c>
      <c r="E46" s="26">
        <v>3</v>
      </c>
      <c r="F46" s="25" t="s">
        <v>422</v>
      </c>
      <c r="G46" s="26">
        <f t="shared" si="15"/>
        <v>0</v>
      </c>
      <c r="H46" s="26">
        <f t="shared" si="16"/>
        <v>1</v>
      </c>
      <c r="I46" s="26">
        <f t="shared" si="17"/>
        <v>0</v>
      </c>
      <c r="J46" s="26">
        <f t="shared" si="18"/>
        <v>0</v>
      </c>
      <c r="K46" t="s">
        <v>612</v>
      </c>
      <c r="L46" s="26">
        <v>0</v>
      </c>
      <c r="M46" s="26">
        <v>0</v>
      </c>
      <c r="N46" s="26">
        <v>1</v>
      </c>
      <c r="O46" s="1" t="s">
        <v>140</v>
      </c>
      <c r="P46" s="26">
        <f t="shared" si="19"/>
        <v>0</v>
      </c>
      <c r="Q46" s="26">
        <f t="shared" si="20"/>
        <v>0</v>
      </c>
      <c r="R46" s="26">
        <f t="shared" si="21"/>
        <v>0</v>
      </c>
      <c r="S46" s="26">
        <f t="shared" si="22"/>
        <v>1</v>
      </c>
      <c r="T46" s="26">
        <f t="shared" si="23"/>
        <v>0</v>
      </c>
      <c r="U46" s="26">
        <f t="shared" si="24"/>
        <v>0</v>
      </c>
      <c r="V46" s="26">
        <f t="shared" si="25"/>
        <v>0</v>
      </c>
      <c r="W46" s="1" t="s">
        <v>481</v>
      </c>
      <c r="X46" s="1">
        <v>0</v>
      </c>
      <c r="Y46" s="55">
        <v>130</v>
      </c>
      <c r="Z46" s="31">
        <f t="shared" si="12"/>
        <v>0.041613316261203584</v>
      </c>
      <c r="AA46">
        <v>24</v>
      </c>
      <c r="AB46">
        <v>51</v>
      </c>
      <c r="AC46">
        <v>49</v>
      </c>
      <c r="AD46">
        <v>6</v>
      </c>
      <c r="AE46" s="2">
        <v>654.62</v>
      </c>
      <c r="AF46" s="3">
        <v>1586.26</v>
      </c>
      <c r="AG46" s="1">
        <v>10384</v>
      </c>
      <c r="AH46" s="1">
        <v>4797</v>
      </c>
      <c r="AI46" s="1">
        <v>5587</v>
      </c>
      <c r="AJ46" s="1">
        <v>474</v>
      </c>
      <c r="AK46" s="33">
        <f t="shared" si="27"/>
        <v>0.13173985547526404</v>
      </c>
      <c r="AL46" s="1">
        <v>244</v>
      </c>
      <c r="AM46" s="1">
        <v>230</v>
      </c>
      <c r="AN46" s="1">
        <v>396</v>
      </c>
      <c r="AO46" s="1">
        <v>78</v>
      </c>
      <c r="AP46" s="1">
        <v>197</v>
      </c>
      <c r="AQ46" s="1">
        <v>277</v>
      </c>
      <c r="AR46" s="1">
        <v>5</v>
      </c>
      <c r="AS46" s="1">
        <v>33</v>
      </c>
      <c r="AT46" s="1">
        <v>331</v>
      </c>
      <c r="AU46" s="1">
        <v>105</v>
      </c>
      <c r="AV46" s="1">
        <v>182</v>
      </c>
      <c r="AW46" s="1">
        <v>662</v>
      </c>
      <c r="AX46" s="1">
        <v>322</v>
      </c>
      <c r="AY46" s="1">
        <v>191</v>
      </c>
      <c r="AZ46" s="1">
        <v>125</v>
      </c>
      <c r="BA46" s="1">
        <v>14</v>
      </c>
      <c r="BB46" s="1">
        <v>0</v>
      </c>
      <c r="BC46" s="1">
        <v>45</v>
      </c>
      <c r="BD46" s="1">
        <v>86</v>
      </c>
      <c r="BE46" s="1">
        <v>319</v>
      </c>
      <c r="BF46" s="1">
        <v>8</v>
      </c>
      <c r="BG46" s="1">
        <v>8</v>
      </c>
      <c r="BH46" s="4">
        <v>7342</v>
      </c>
      <c r="BI46" s="11">
        <v>31.408335603377825</v>
      </c>
      <c r="BJ46" s="13">
        <v>44.12966494143285</v>
      </c>
      <c r="BK46" s="11">
        <v>10.66466902751294</v>
      </c>
      <c r="BL46" s="11">
        <v>8.321983110868974</v>
      </c>
      <c r="BM46" s="11">
        <v>2.138381912285481</v>
      </c>
      <c r="BN46" s="11">
        <v>3.3369654045219286</v>
      </c>
      <c r="BO46" s="4">
        <v>5898</v>
      </c>
      <c r="BP46" s="11">
        <v>47.15157680569685</v>
      </c>
      <c r="BQ46" s="13">
        <v>36.198711427602575</v>
      </c>
      <c r="BR46" s="11">
        <v>7.6127500847745</v>
      </c>
      <c r="BS46" s="11">
        <v>2.458460495083079</v>
      </c>
      <c r="BT46" s="11">
        <v>1.9328585961342828</v>
      </c>
      <c r="BU46" s="11">
        <v>4.645642590708715</v>
      </c>
      <c r="BV46" s="1">
        <v>47</v>
      </c>
      <c r="BW46" s="1">
        <v>262</v>
      </c>
      <c r="BX46" s="1">
        <v>60506</v>
      </c>
      <c r="BY46" s="1">
        <v>8992</v>
      </c>
      <c r="BZ46" s="1">
        <v>5713</v>
      </c>
      <c r="CA46" s="1">
        <v>1</v>
      </c>
      <c r="CC46" s="1">
        <v>3124</v>
      </c>
      <c r="CD46" s="1">
        <v>1680</v>
      </c>
      <c r="CE46" s="1">
        <v>1444</v>
      </c>
      <c r="CF46" s="1">
        <v>2975</v>
      </c>
      <c r="CG46" s="1">
        <v>149</v>
      </c>
      <c r="CH46" s="1">
        <v>970</v>
      </c>
      <c r="CI46" s="1">
        <v>2154</v>
      </c>
      <c r="CJ46" s="38">
        <v>4701</v>
      </c>
      <c r="CK46" s="38">
        <v>457</v>
      </c>
      <c r="CL46" s="38">
        <v>696</v>
      </c>
      <c r="CM46" s="38">
        <v>2349</v>
      </c>
      <c r="CN46" s="38">
        <v>1199</v>
      </c>
      <c r="CO46" s="39">
        <f t="shared" si="26"/>
        <v>0.09721335885981706</v>
      </c>
      <c r="CP46" s="35">
        <v>10720</v>
      </c>
      <c r="CQ46" s="38">
        <v>4166</v>
      </c>
      <c r="CR46" s="35">
        <v>234</v>
      </c>
      <c r="CS46" s="35">
        <v>2075</v>
      </c>
      <c r="CT46" s="35">
        <v>57</v>
      </c>
      <c r="CU46" s="35">
        <v>3885</v>
      </c>
      <c r="CV46" s="35">
        <v>303</v>
      </c>
      <c r="CW46" s="36">
        <v>304</v>
      </c>
      <c r="CX46" s="36">
        <v>44</v>
      </c>
      <c r="CY46" s="36">
        <v>123</v>
      </c>
      <c r="CZ46" s="36">
        <v>125</v>
      </c>
      <c r="DA46" s="36">
        <v>12</v>
      </c>
      <c r="DB46" s="38">
        <v>1351</v>
      </c>
      <c r="DC46" s="35">
        <v>291</v>
      </c>
      <c r="DD46" s="35">
        <v>487</v>
      </c>
      <c r="DE46" s="35">
        <v>390</v>
      </c>
      <c r="DF46" s="35">
        <v>183</v>
      </c>
      <c r="DG46" s="35">
        <v>204.0537058478982</v>
      </c>
      <c r="DH46" s="42">
        <v>4.44407894736844</v>
      </c>
      <c r="DI46" s="42">
        <v>0.28738566262497417</v>
      </c>
      <c r="DJ46" s="1">
        <v>303</v>
      </c>
      <c r="DK46" s="1">
        <v>274</v>
      </c>
      <c r="DL46" s="1">
        <v>30559</v>
      </c>
      <c r="DM46" s="1">
        <v>13</v>
      </c>
      <c r="DN46" s="1">
        <v>138</v>
      </c>
      <c r="DO46" s="1">
        <v>10537</v>
      </c>
      <c r="DP46" s="1">
        <v>5244</v>
      </c>
      <c r="DQ46" s="1">
        <v>54</v>
      </c>
      <c r="DR46" s="1">
        <v>181</v>
      </c>
      <c r="DS46" s="1">
        <v>948</v>
      </c>
      <c r="DT46" s="1">
        <v>1811</v>
      </c>
      <c r="DU46" s="1">
        <v>1113</v>
      </c>
      <c r="DV46" s="1">
        <v>667</v>
      </c>
      <c r="DW46" s="1">
        <v>470</v>
      </c>
      <c r="DX46" s="1">
        <v>126</v>
      </c>
      <c r="DY46" s="1">
        <v>207</v>
      </c>
      <c r="DZ46" s="1">
        <v>55</v>
      </c>
      <c r="EA46" s="1">
        <v>109</v>
      </c>
      <c r="EB46" s="1">
        <v>25</v>
      </c>
      <c r="EC46" s="1">
        <v>30</v>
      </c>
      <c r="ED46" s="1">
        <v>30</v>
      </c>
      <c r="EE46" s="1">
        <v>41</v>
      </c>
      <c r="EF46" s="1">
        <v>7</v>
      </c>
      <c r="EG46" s="1">
        <v>7</v>
      </c>
      <c r="EH46" s="1">
        <v>4</v>
      </c>
      <c r="EI46" s="1">
        <v>3</v>
      </c>
      <c r="EJ46" s="1">
        <v>4</v>
      </c>
      <c r="EK46" s="1">
        <v>9</v>
      </c>
      <c r="EL46" s="1">
        <v>1</v>
      </c>
      <c r="EM46" s="1">
        <v>6</v>
      </c>
      <c r="EO46" s="1">
        <v>2</v>
      </c>
      <c r="EP46" s="1">
        <v>13336</v>
      </c>
      <c r="EQ46" s="1">
        <v>6414</v>
      </c>
      <c r="ER46" s="1">
        <v>6922</v>
      </c>
      <c r="ES46" s="1">
        <v>11602</v>
      </c>
      <c r="ET46" s="1">
        <v>5435</v>
      </c>
      <c r="EU46" s="1">
        <v>6167</v>
      </c>
      <c r="EV46" s="1">
        <v>10701</v>
      </c>
      <c r="EW46" s="1">
        <v>5010</v>
      </c>
      <c r="EX46" s="1">
        <v>5691</v>
      </c>
      <c r="EY46" s="1">
        <v>10333</v>
      </c>
      <c r="EZ46" s="1">
        <v>4874</v>
      </c>
      <c r="FA46" s="1">
        <v>5460</v>
      </c>
      <c r="FB46" s="1">
        <v>10384</v>
      </c>
      <c r="FC46" s="1">
        <v>4797</v>
      </c>
      <c r="FD46" s="1">
        <v>5587</v>
      </c>
      <c r="FE46" s="3">
        <v>-22.14</v>
      </c>
      <c r="FF46" s="3">
        <v>-13</v>
      </c>
      <c r="FG46" s="3">
        <v>-22.52</v>
      </c>
      <c r="FH46" s="1">
        <v>581</v>
      </c>
      <c r="FI46" s="1">
        <v>741</v>
      </c>
      <c r="FJ46" s="1">
        <v>277</v>
      </c>
      <c r="FK46" s="1">
        <v>696</v>
      </c>
      <c r="FL46" s="1">
        <v>661</v>
      </c>
      <c r="FM46" s="1">
        <v>2750</v>
      </c>
      <c r="FN46" s="1">
        <v>2504</v>
      </c>
      <c r="FO46" s="1">
        <v>2345</v>
      </c>
      <c r="FP46" s="1">
        <v>781</v>
      </c>
      <c r="FQ46" s="1">
        <v>397</v>
      </c>
      <c r="FR46" s="1">
        <v>384</v>
      </c>
      <c r="FS46" s="3">
        <v>0.08</v>
      </c>
      <c r="FT46" s="3">
        <v>0.06</v>
      </c>
      <c r="FU46" s="3">
        <v>0.07</v>
      </c>
      <c r="FV46" s="3">
        <v>0.03</v>
      </c>
      <c r="FW46" s="3">
        <v>0.07</v>
      </c>
      <c r="FX46" s="3">
        <v>0.06</v>
      </c>
      <c r="FY46" s="3">
        <v>0.26</v>
      </c>
      <c r="FZ46" s="3">
        <v>0.24</v>
      </c>
      <c r="GA46" s="3">
        <v>0.23</v>
      </c>
      <c r="GB46" s="1">
        <v>1</v>
      </c>
      <c r="GC46" s="1">
        <v>1</v>
      </c>
      <c r="GD46" s="3">
        <v>0.49</v>
      </c>
      <c r="GE46" s="3">
        <v>0.48</v>
      </c>
      <c r="GF46" s="3">
        <v>0.02</v>
      </c>
      <c r="GG46" s="1">
        <v>1</v>
      </c>
      <c r="GH46" s="3">
        <v>0.05</v>
      </c>
      <c r="GI46" s="3">
        <v>0.02</v>
      </c>
      <c r="GJ46" s="3">
        <v>0.03</v>
      </c>
      <c r="GK46" s="1">
        <v>5</v>
      </c>
      <c r="GL46" s="3">
        <v>0.09</v>
      </c>
      <c r="GM46" s="3">
        <v>0.21</v>
      </c>
      <c r="GN46">
        <v>130</v>
      </c>
      <c r="GO46">
        <v>13</v>
      </c>
      <c r="GP46">
        <v>7</v>
      </c>
      <c r="GQ46">
        <v>15</v>
      </c>
      <c r="GR46">
        <v>13</v>
      </c>
      <c r="GS46">
        <v>15</v>
      </c>
      <c r="GT46">
        <v>7</v>
      </c>
      <c r="GU46">
        <v>10</v>
      </c>
      <c r="GV46">
        <v>15</v>
      </c>
      <c r="GW46">
        <v>20</v>
      </c>
      <c r="GX46">
        <v>15</v>
      </c>
      <c r="GY46">
        <v>24</v>
      </c>
      <c r="GZ46">
        <v>51</v>
      </c>
      <c r="HA46">
        <v>49</v>
      </c>
      <c r="HB46">
        <v>6</v>
      </c>
      <c r="HC46"/>
      <c r="HD46">
        <v>15</v>
      </c>
      <c r="HE46"/>
      <c r="HF46"/>
      <c r="HG46">
        <v>8</v>
      </c>
      <c r="HH46">
        <v>47</v>
      </c>
      <c r="HI46">
        <v>4</v>
      </c>
      <c r="HJ46"/>
      <c r="HK46">
        <v>14</v>
      </c>
      <c r="HL46">
        <v>6</v>
      </c>
      <c r="HM46">
        <v>22</v>
      </c>
      <c r="HN46">
        <v>8</v>
      </c>
      <c r="HO46">
        <v>6</v>
      </c>
      <c r="HP46" s="31">
        <f t="shared" si="28"/>
        <v>0.041613316261203584</v>
      </c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2.75">
      <c r="A47" s="24">
        <v>351</v>
      </c>
      <c r="B47" s="27" t="s">
        <v>155</v>
      </c>
      <c r="C47" s="25"/>
      <c r="D47" s="25" t="s">
        <v>155</v>
      </c>
      <c r="E47" s="26">
        <v>3</v>
      </c>
      <c r="F47" s="25" t="s">
        <v>422</v>
      </c>
      <c r="G47" s="26">
        <f t="shared" si="15"/>
        <v>0</v>
      </c>
      <c r="H47" s="26">
        <f t="shared" si="16"/>
        <v>1</v>
      </c>
      <c r="I47" s="26">
        <f t="shared" si="17"/>
        <v>0</v>
      </c>
      <c r="J47" s="26">
        <f t="shared" si="18"/>
        <v>0</v>
      </c>
      <c r="K47" t="s">
        <v>612</v>
      </c>
      <c r="L47" s="26">
        <v>0</v>
      </c>
      <c r="M47" s="26">
        <v>0</v>
      </c>
      <c r="N47" s="26">
        <v>1</v>
      </c>
      <c r="O47" s="1" t="s">
        <v>474</v>
      </c>
      <c r="P47" s="26">
        <f t="shared" si="19"/>
        <v>0</v>
      </c>
      <c r="Q47" s="26">
        <f t="shared" si="20"/>
        <v>0</v>
      </c>
      <c r="R47" s="26">
        <f t="shared" si="21"/>
        <v>0</v>
      </c>
      <c r="S47" s="26">
        <f t="shared" si="22"/>
        <v>0</v>
      </c>
      <c r="T47" s="26">
        <f t="shared" si="23"/>
        <v>0</v>
      </c>
      <c r="U47" s="26">
        <f t="shared" si="24"/>
        <v>0</v>
      </c>
      <c r="V47" s="26">
        <f t="shared" si="25"/>
        <v>1</v>
      </c>
      <c r="W47" s="1" t="s">
        <v>483</v>
      </c>
      <c r="X47" s="1">
        <v>0</v>
      </c>
      <c r="Y47" s="55">
        <v>87</v>
      </c>
      <c r="Z47" s="31">
        <f t="shared" si="12"/>
        <v>0.059385665529010236</v>
      </c>
      <c r="AA47">
        <v>21</v>
      </c>
      <c r="AB47">
        <v>30</v>
      </c>
      <c r="AC47">
        <v>33</v>
      </c>
      <c r="AD47">
        <v>3</v>
      </c>
      <c r="AE47" s="2">
        <v>1662.252</v>
      </c>
      <c r="AF47" s="3">
        <v>298.03</v>
      </c>
      <c r="AG47" s="1">
        <v>4954</v>
      </c>
      <c r="AH47" s="1">
        <v>2481</v>
      </c>
      <c r="AI47" s="1">
        <v>2473</v>
      </c>
      <c r="AJ47" s="1">
        <v>142</v>
      </c>
      <c r="AK47" s="33">
        <f t="shared" si="27"/>
        <v>0.08836341008089608</v>
      </c>
      <c r="AL47" s="1">
        <v>80</v>
      </c>
      <c r="AM47" s="1">
        <v>62</v>
      </c>
      <c r="AN47" s="1">
        <v>135</v>
      </c>
      <c r="AO47" s="1">
        <v>7</v>
      </c>
      <c r="AP47" s="1">
        <v>54</v>
      </c>
      <c r="AQ47" s="1">
        <v>88</v>
      </c>
      <c r="AR47" s="1">
        <v>1</v>
      </c>
      <c r="AS47" s="1">
        <v>11</v>
      </c>
      <c r="AT47" s="1">
        <v>91</v>
      </c>
      <c r="AU47" s="1">
        <v>39</v>
      </c>
      <c r="AV47" s="1">
        <v>60</v>
      </c>
      <c r="AW47" s="1">
        <v>1663</v>
      </c>
      <c r="AX47" s="1">
        <v>289</v>
      </c>
      <c r="AY47" s="1">
        <v>202</v>
      </c>
      <c r="AZ47" s="1">
        <v>134</v>
      </c>
      <c r="BA47" s="1">
        <v>1</v>
      </c>
      <c r="BB47" s="1">
        <v>0</v>
      </c>
      <c r="BC47" s="1">
        <v>18</v>
      </c>
      <c r="BD47" s="1">
        <v>69</v>
      </c>
      <c r="BE47" s="1">
        <v>1255</v>
      </c>
      <c r="BF47" s="1">
        <v>33</v>
      </c>
      <c r="BG47" s="1">
        <v>67</v>
      </c>
      <c r="BH47" s="4">
        <v>3557</v>
      </c>
      <c r="BI47" s="11">
        <v>34.5797019960641</v>
      </c>
      <c r="BJ47" s="13">
        <v>38.628057351700875</v>
      </c>
      <c r="BK47" s="11">
        <v>9.867866179364633</v>
      </c>
      <c r="BL47" s="11">
        <v>12.369974697779028</v>
      </c>
      <c r="BM47" s="11">
        <v>1.2369974697779027</v>
      </c>
      <c r="BN47" s="11">
        <v>3.317402305313467</v>
      </c>
      <c r="BO47" s="4">
        <v>3037</v>
      </c>
      <c r="BP47" s="11">
        <v>52.782351004280535</v>
      </c>
      <c r="BQ47" s="13">
        <v>30.754033585775435</v>
      </c>
      <c r="BR47" s="11">
        <v>7.639117550214027</v>
      </c>
      <c r="BS47" s="11">
        <v>3.6549226210075734</v>
      </c>
      <c r="BT47" s="11">
        <v>1.481725386894962</v>
      </c>
      <c r="BU47" s="11">
        <v>3.6878498518274614</v>
      </c>
      <c r="BV47" s="1">
        <v>27</v>
      </c>
      <c r="BW47" s="1">
        <v>208</v>
      </c>
      <c r="BX47" s="1">
        <v>49949</v>
      </c>
      <c r="BY47" s="1">
        <v>13193</v>
      </c>
      <c r="BZ47" s="1">
        <v>5162</v>
      </c>
      <c r="CA47" s="1">
        <v>1</v>
      </c>
      <c r="CC47" s="1">
        <v>1465</v>
      </c>
      <c r="CD47" s="1">
        <v>807</v>
      </c>
      <c r="CE47" s="1">
        <v>658</v>
      </c>
      <c r="CF47" s="1">
        <v>1440</v>
      </c>
      <c r="CG47" s="1">
        <v>25</v>
      </c>
      <c r="CH47" s="1">
        <v>358</v>
      </c>
      <c r="CI47" s="1">
        <v>1107</v>
      </c>
      <c r="CJ47" s="38">
        <v>2072</v>
      </c>
      <c r="CK47" s="38">
        <v>337</v>
      </c>
      <c r="CL47" s="38">
        <v>259</v>
      </c>
      <c r="CM47" s="38">
        <v>991</v>
      </c>
      <c r="CN47" s="38">
        <v>485</v>
      </c>
      <c r="CO47" s="39">
        <f t="shared" si="26"/>
        <v>0.16264478764478765</v>
      </c>
      <c r="CP47" s="35">
        <v>4627</v>
      </c>
      <c r="CQ47" s="38">
        <v>1859</v>
      </c>
      <c r="CR47" s="35">
        <v>93</v>
      </c>
      <c r="CS47" s="35">
        <v>788</v>
      </c>
      <c r="CT47" s="35">
        <v>65</v>
      </c>
      <c r="CU47" s="35">
        <v>1718</v>
      </c>
      <c r="CV47" s="35">
        <v>104</v>
      </c>
      <c r="CW47" s="36">
        <v>151</v>
      </c>
      <c r="CX47" s="36">
        <v>28</v>
      </c>
      <c r="CY47" s="36">
        <v>57</v>
      </c>
      <c r="CZ47" s="36">
        <v>59</v>
      </c>
      <c r="DA47" s="36">
        <v>7</v>
      </c>
      <c r="DB47" s="38">
        <v>657</v>
      </c>
      <c r="DC47" s="35">
        <v>138</v>
      </c>
      <c r="DD47" s="35">
        <v>277</v>
      </c>
      <c r="DE47" s="35">
        <v>194</v>
      </c>
      <c r="DF47" s="35">
        <v>48</v>
      </c>
      <c r="DG47" s="35">
        <v>39.51768693174211</v>
      </c>
      <c r="DH47" s="42">
        <v>4.350993377483463</v>
      </c>
      <c r="DI47" s="42">
        <v>0.3170849420849413</v>
      </c>
      <c r="DJ47" s="1">
        <v>207</v>
      </c>
      <c r="DK47" s="1">
        <v>175</v>
      </c>
      <c r="DL47" s="1">
        <v>25164</v>
      </c>
      <c r="DM47" s="1">
        <v>10</v>
      </c>
      <c r="DN47" s="1">
        <v>63</v>
      </c>
      <c r="DO47" s="1">
        <v>2873</v>
      </c>
      <c r="DP47" s="1">
        <v>2310</v>
      </c>
      <c r="DQ47" s="1">
        <v>21</v>
      </c>
      <c r="DR47" s="1">
        <v>58</v>
      </c>
      <c r="DS47" s="1">
        <v>292</v>
      </c>
      <c r="DT47" s="1">
        <v>411</v>
      </c>
      <c r="DU47" s="1">
        <v>683</v>
      </c>
      <c r="DV47" s="1">
        <v>434</v>
      </c>
      <c r="DW47" s="1">
        <v>411</v>
      </c>
      <c r="DX47" s="1">
        <v>81</v>
      </c>
      <c r="DY47" s="1">
        <v>112</v>
      </c>
      <c r="DZ47" s="1">
        <v>65</v>
      </c>
      <c r="EA47" s="1">
        <v>72</v>
      </c>
      <c r="EB47" s="1">
        <v>6</v>
      </c>
      <c r="EC47" s="1">
        <v>15</v>
      </c>
      <c r="ED47" s="1">
        <v>6</v>
      </c>
      <c r="EE47" s="1">
        <v>16</v>
      </c>
      <c r="EF47" s="1">
        <v>1</v>
      </c>
      <c r="EH47" s="1">
        <v>2</v>
      </c>
      <c r="EK47" s="1">
        <v>5</v>
      </c>
      <c r="EM47" s="1">
        <v>4</v>
      </c>
      <c r="EN47" s="1">
        <v>1</v>
      </c>
      <c r="EP47" s="1">
        <v>3835</v>
      </c>
      <c r="EQ47" s="1">
        <v>1852</v>
      </c>
      <c r="ER47" s="1">
        <v>1983</v>
      </c>
      <c r="ES47" s="1">
        <v>4546</v>
      </c>
      <c r="ET47" s="1">
        <v>2210</v>
      </c>
      <c r="EU47" s="1">
        <v>2336</v>
      </c>
      <c r="EV47" s="1">
        <v>4618</v>
      </c>
      <c r="EW47" s="1">
        <v>2294</v>
      </c>
      <c r="EX47" s="1">
        <v>2324</v>
      </c>
      <c r="EY47" s="1">
        <v>4600</v>
      </c>
      <c r="EZ47" s="1">
        <v>2314</v>
      </c>
      <c r="FA47" s="1">
        <v>2286</v>
      </c>
      <c r="FB47" s="1">
        <v>4954</v>
      </c>
      <c r="FC47" s="1">
        <v>2481</v>
      </c>
      <c r="FD47" s="1">
        <v>2473</v>
      </c>
      <c r="FE47" s="3">
        <v>29.18</v>
      </c>
      <c r="FF47" s="3">
        <v>18.54</v>
      </c>
      <c r="FG47" s="3">
        <v>19.95</v>
      </c>
      <c r="FH47" s="1">
        <v>344</v>
      </c>
      <c r="FI47" s="1">
        <v>423</v>
      </c>
      <c r="FJ47" s="1">
        <v>137</v>
      </c>
      <c r="FK47" s="1">
        <v>279</v>
      </c>
      <c r="FL47" s="1">
        <v>203</v>
      </c>
      <c r="FM47" s="1">
        <v>1488</v>
      </c>
      <c r="FN47" s="1">
        <v>1291</v>
      </c>
      <c r="FO47" s="1">
        <v>814</v>
      </c>
      <c r="FP47" s="1">
        <v>162</v>
      </c>
      <c r="FQ47" s="1">
        <v>85</v>
      </c>
      <c r="FR47" s="1">
        <v>77</v>
      </c>
      <c r="FS47" s="3">
        <v>0.03</v>
      </c>
      <c r="FT47" s="3">
        <v>0.07</v>
      </c>
      <c r="FU47" s="3">
        <v>0.09</v>
      </c>
      <c r="FV47" s="3">
        <v>0.03</v>
      </c>
      <c r="FW47" s="3">
        <v>0.06</v>
      </c>
      <c r="FX47" s="3">
        <v>0.04</v>
      </c>
      <c r="FY47" s="3">
        <v>0.3</v>
      </c>
      <c r="FZ47" s="3">
        <v>0.26</v>
      </c>
      <c r="GA47" s="3">
        <v>0.16</v>
      </c>
      <c r="GB47" s="1">
        <v>1</v>
      </c>
      <c r="GC47" s="1">
        <v>1</v>
      </c>
      <c r="GD47" s="3">
        <v>0.17</v>
      </c>
      <c r="GE47" s="3">
        <v>0.75</v>
      </c>
      <c r="GF47" s="3">
        <v>0</v>
      </c>
      <c r="GG47" s="1">
        <v>3</v>
      </c>
      <c r="GH47" s="3">
        <v>0.03</v>
      </c>
      <c r="GI47" s="3">
        <v>0.01</v>
      </c>
      <c r="GJ47" s="3">
        <v>0.02</v>
      </c>
      <c r="GK47" s="1">
        <v>3</v>
      </c>
      <c r="GL47" s="3">
        <v>0.07</v>
      </c>
      <c r="GM47" s="3">
        <v>0.22</v>
      </c>
      <c r="GN47">
        <v>87</v>
      </c>
      <c r="GO47">
        <v>5</v>
      </c>
      <c r="GP47">
        <v>7</v>
      </c>
      <c r="GQ47">
        <v>12</v>
      </c>
      <c r="GR47">
        <v>10</v>
      </c>
      <c r="GS47">
        <v>9</v>
      </c>
      <c r="GT47">
        <v>7</v>
      </c>
      <c r="GU47">
        <v>8</v>
      </c>
      <c r="GV47">
        <v>14</v>
      </c>
      <c r="GW47">
        <v>8</v>
      </c>
      <c r="GX47">
        <v>7</v>
      </c>
      <c r="GY47">
        <v>21</v>
      </c>
      <c r="GZ47">
        <v>30</v>
      </c>
      <c r="HA47">
        <v>33</v>
      </c>
      <c r="HB47">
        <v>3</v>
      </c>
      <c r="HC47"/>
      <c r="HD47">
        <v>15</v>
      </c>
      <c r="HE47"/>
      <c r="HF47"/>
      <c r="HG47">
        <v>7</v>
      </c>
      <c r="HH47">
        <v>28</v>
      </c>
      <c r="HI47">
        <v>1</v>
      </c>
      <c r="HJ47"/>
      <c r="HK47">
        <v>8</v>
      </c>
      <c r="HL47">
        <v>5</v>
      </c>
      <c r="HM47">
        <v>16</v>
      </c>
      <c r="HN47">
        <v>3</v>
      </c>
      <c r="HO47">
        <v>4</v>
      </c>
      <c r="HP47" s="31">
        <f t="shared" si="28"/>
        <v>0.059385665529010236</v>
      </c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2.75">
      <c r="A48" s="24">
        <v>361</v>
      </c>
      <c r="B48" s="27" t="s">
        <v>156</v>
      </c>
      <c r="C48" s="25"/>
      <c r="D48" s="25" t="s">
        <v>156</v>
      </c>
      <c r="E48" s="26">
        <v>3</v>
      </c>
      <c r="F48" s="25" t="s">
        <v>422</v>
      </c>
      <c r="G48" s="26">
        <f t="shared" si="15"/>
        <v>0</v>
      </c>
      <c r="H48" s="26">
        <f t="shared" si="16"/>
        <v>1</v>
      </c>
      <c r="I48" s="26">
        <f t="shared" si="17"/>
        <v>0</v>
      </c>
      <c r="J48" s="26">
        <f t="shared" si="18"/>
        <v>0</v>
      </c>
      <c r="K48" t="s">
        <v>612</v>
      </c>
      <c r="L48" s="26">
        <v>0</v>
      </c>
      <c r="M48" s="26">
        <v>0</v>
      </c>
      <c r="N48" s="26">
        <v>1</v>
      </c>
      <c r="O48" s="1" t="s">
        <v>150</v>
      </c>
      <c r="P48" s="26">
        <f t="shared" si="19"/>
        <v>0</v>
      </c>
      <c r="Q48" s="26">
        <f t="shared" si="20"/>
        <v>0</v>
      </c>
      <c r="R48" s="26">
        <f t="shared" si="21"/>
        <v>0</v>
      </c>
      <c r="S48" s="26">
        <f t="shared" si="22"/>
        <v>0</v>
      </c>
      <c r="T48" s="26">
        <f t="shared" si="23"/>
        <v>0</v>
      </c>
      <c r="U48" s="26">
        <f t="shared" si="24"/>
        <v>0</v>
      </c>
      <c r="V48" s="26">
        <f t="shared" si="25"/>
        <v>0</v>
      </c>
      <c r="W48" s="1" t="s">
        <v>484</v>
      </c>
      <c r="X48" s="1">
        <v>0</v>
      </c>
      <c r="Y48" s="55">
        <v>247</v>
      </c>
      <c r="Z48" s="31">
        <f t="shared" si="12"/>
        <v>0.08630328441649196</v>
      </c>
      <c r="AA48">
        <v>26</v>
      </c>
      <c r="AB48">
        <v>101</v>
      </c>
      <c r="AC48">
        <v>107</v>
      </c>
      <c r="AD48">
        <v>13</v>
      </c>
      <c r="AE48" s="2">
        <v>1840.284</v>
      </c>
      <c r="AF48" s="3">
        <v>660.82</v>
      </c>
      <c r="AG48" s="1">
        <v>12161</v>
      </c>
      <c r="AH48" s="1">
        <v>5808</v>
      </c>
      <c r="AI48" s="1">
        <v>6353</v>
      </c>
      <c r="AJ48" s="1">
        <v>366</v>
      </c>
      <c r="AK48" s="33">
        <f t="shared" si="27"/>
        <v>0.11338289962825279</v>
      </c>
      <c r="AL48" s="1">
        <v>183</v>
      </c>
      <c r="AM48" s="1">
        <v>183</v>
      </c>
      <c r="AN48" s="1">
        <v>344</v>
      </c>
      <c r="AO48" s="1">
        <v>22</v>
      </c>
      <c r="AP48" s="1">
        <v>103</v>
      </c>
      <c r="AQ48" s="1">
        <v>263</v>
      </c>
      <c r="AR48" s="1">
        <v>7</v>
      </c>
      <c r="AS48" s="1">
        <v>23</v>
      </c>
      <c r="AT48" s="1">
        <v>218</v>
      </c>
      <c r="AU48" s="1">
        <v>118</v>
      </c>
      <c r="AV48" s="1">
        <v>120</v>
      </c>
      <c r="AW48" s="1">
        <v>1844</v>
      </c>
      <c r="AX48" s="1">
        <v>685</v>
      </c>
      <c r="AY48" s="1">
        <v>460</v>
      </c>
      <c r="AZ48" s="1">
        <v>340</v>
      </c>
      <c r="BA48" s="1">
        <v>5</v>
      </c>
      <c r="BB48" s="1">
        <v>0</v>
      </c>
      <c r="BC48" s="1">
        <v>88</v>
      </c>
      <c r="BD48" s="1">
        <v>135</v>
      </c>
      <c r="BE48" s="1">
        <v>1081</v>
      </c>
      <c r="BF48" s="1">
        <v>28</v>
      </c>
      <c r="BG48" s="1">
        <v>35</v>
      </c>
      <c r="BH48" s="4">
        <v>8208</v>
      </c>
      <c r="BI48" s="11">
        <v>43.92056530214425</v>
      </c>
      <c r="BJ48" s="13">
        <v>28.52095516569201</v>
      </c>
      <c r="BK48" s="11">
        <v>8.199317738791423</v>
      </c>
      <c r="BL48" s="11">
        <v>16.25243664717349</v>
      </c>
      <c r="BM48" s="11">
        <v>0.9381091617933722</v>
      </c>
      <c r="BN48" s="11">
        <v>2.168615984405458</v>
      </c>
      <c r="BO48" s="4">
        <v>7041</v>
      </c>
      <c r="BP48" s="11">
        <v>63.44269279931828</v>
      </c>
      <c r="BQ48" s="13">
        <v>22.72404487998864</v>
      </c>
      <c r="BR48" s="11">
        <v>5.595796051697202</v>
      </c>
      <c r="BS48" s="11">
        <v>4.345973583297827</v>
      </c>
      <c r="BT48" s="11">
        <v>0.7953415707996023</v>
      </c>
      <c r="BU48" s="11">
        <v>3.096151114898452</v>
      </c>
      <c r="BV48" s="1">
        <v>68</v>
      </c>
      <c r="BW48" s="1">
        <v>314</v>
      </c>
      <c r="BX48" s="1">
        <v>77783</v>
      </c>
      <c r="BY48" s="1">
        <v>16123</v>
      </c>
      <c r="BZ48" s="1">
        <v>5830</v>
      </c>
      <c r="CA48" s="1">
        <v>1</v>
      </c>
      <c r="CC48" s="1">
        <v>2862</v>
      </c>
      <c r="CD48" s="1">
        <v>1513</v>
      </c>
      <c r="CE48" s="1">
        <v>1349</v>
      </c>
      <c r="CF48" s="1">
        <v>2745</v>
      </c>
      <c r="CG48" s="1">
        <v>117</v>
      </c>
      <c r="CH48" s="1">
        <v>634</v>
      </c>
      <c r="CI48" s="1">
        <v>2228</v>
      </c>
      <c r="CJ48" s="38">
        <v>4698</v>
      </c>
      <c r="CK48" s="38">
        <v>1200</v>
      </c>
      <c r="CL48" s="38">
        <v>567</v>
      </c>
      <c r="CM48" s="38">
        <v>2393</v>
      </c>
      <c r="CN48" s="38">
        <v>538</v>
      </c>
      <c r="CO48" s="39">
        <f t="shared" si="26"/>
        <v>0.2554278416347382</v>
      </c>
      <c r="CP48" s="35">
        <v>10622</v>
      </c>
      <c r="CQ48" s="38">
        <v>4172</v>
      </c>
      <c r="CR48" s="35">
        <v>141</v>
      </c>
      <c r="CS48" s="35">
        <v>1769</v>
      </c>
      <c r="CT48" s="35">
        <v>182</v>
      </c>
      <c r="CU48" s="35">
        <v>4161</v>
      </c>
      <c r="CV48" s="35">
        <v>197</v>
      </c>
      <c r="CW48" s="36">
        <v>414</v>
      </c>
      <c r="CX48" s="36">
        <v>74</v>
      </c>
      <c r="CY48" s="36">
        <v>134</v>
      </c>
      <c r="CZ48" s="36">
        <v>190</v>
      </c>
      <c r="DA48" s="36">
        <v>16</v>
      </c>
      <c r="DB48" s="38">
        <v>2174</v>
      </c>
      <c r="DC48" s="35">
        <v>781</v>
      </c>
      <c r="DD48" s="35">
        <v>412</v>
      </c>
      <c r="DE48" s="35">
        <v>801</v>
      </c>
      <c r="DF48" s="35">
        <v>180</v>
      </c>
      <c r="DG48" s="35">
        <v>117.8938901843911</v>
      </c>
      <c r="DH48" s="42">
        <v>5.251207729468577</v>
      </c>
      <c r="DI48" s="42">
        <v>0.462750106428268</v>
      </c>
      <c r="DJ48" s="1">
        <v>376</v>
      </c>
      <c r="DK48" s="1">
        <v>334</v>
      </c>
      <c r="DL48" s="1">
        <v>53284</v>
      </c>
      <c r="DM48" s="1">
        <v>21</v>
      </c>
      <c r="DN48" s="1">
        <v>110</v>
      </c>
      <c r="DO48" s="1">
        <v>8060</v>
      </c>
      <c r="DP48" s="1">
        <v>5432</v>
      </c>
      <c r="DQ48" s="1">
        <v>59</v>
      </c>
      <c r="DR48" s="1">
        <v>250</v>
      </c>
      <c r="DS48" s="1">
        <v>587</v>
      </c>
      <c r="DT48" s="1">
        <v>884</v>
      </c>
      <c r="DU48" s="1">
        <v>1507</v>
      </c>
      <c r="DV48" s="1">
        <v>1054</v>
      </c>
      <c r="DW48" s="1">
        <v>1091</v>
      </c>
      <c r="DX48" s="1">
        <v>113</v>
      </c>
      <c r="DY48" s="1">
        <v>107</v>
      </c>
      <c r="DZ48" s="1">
        <v>42</v>
      </c>
      <c r="EA48" s="1">
        <v>65</v>
      </c>
      <c r="EB48" s="1">
        <v>16</v>
      </c>
      <c r="EC48" s="1">
        <v>9</v>
      </c>
      <c r="ED48" s="1">
        <v>39</v>
      </c>
      <c r="EE48" s="1">
        <v>26</v>
      </c>
      <c r="EF48" s="1">
        <v>8</v>
      </c>
      <c r="EG48" s="1">
        <v>3</v>
      </c>
      <c r="EH48" s="1">
        <v>1</v>
      </c>
      <c r="EI48" s="1">
        <v>1</v>
      </c>
      <c r="EJ48" s="1">
        <v>5</v>
      </c>
      <c r="EK48" s="1">
        <v>2</v>
      </c>
      <c r="EL48" s="1">
        <v>2</v>
      </c>
      <c r="EM48" s="1">
        <v>1</v>
      </c>
      <c r="EP48" s="1">
        <v>6639</v>
      </c>
      <c r="EQ48" s="1">
        <v>3104</v>
      </c>
      <c r="ER48" s="1">
        <v>3535</v>
      </c>
      <c r="ES48" s="1">
        <v>9512</v>
      </c>
      <c r="ET48" s="1">
        <v>4507</v>
      </c>
      <c r="EU48" s="1">
        <v>5005</v>
      </c>
      <c r="EV48" s="1">
        <v>10351</v>
      </c>
      <c r="EW48" s="1">
        <v>4927</v>
      </c>
      <c r="EX48" s="1">
        <v>5424</v>
      </c>
      <c r="EY48" s="1">
        <v>10990</v>
      </c>
      <c r="EZ48" s="1">
        <v>5296</v>
      </c>
      <c r="FA48" s="1">
        <v>5695</v>
      </c>
      <c r="FB48" s="1">
        <v>12161</v>
      </c>
      <c r="FC48" s="1">
        <v>5808</v>
      </c>
      <c r="FD48" s="1">
        <v>6353</v>
      </c>
      <c r="FE48" s="3">
        <v>83.18</v>
      </c>
      <c r="FF48" s="3">
        <v>43.27</v>
      </c>
      <c r="FG48" s="3">
        <v>65.54</v>
      </c>
      <c r="FH48" s="1">
        <v>665</v>
      </c>
      <c r="FI48" s="1">
        <v>1053</v>
      </c>
      <c r="FJ48" s="1">
        <v>368</v>
      </c>
      <c r="FK48" s="1">
        <v>742</v>
      </c>
      <c r="FL48" s="1">
        <v>590</v>
      </c>
      <c r="FM48" s="1">
        <v>3387</v>
      </c>
      <c r="FN48" s="1">
        <v>3222</v>
      </c>
      <c r="FO48" s="1">
        <v>2164</v>
      </c>
      <c r="FP48" s="1">
        <v>650</v>
      </c>
      <c r="FQ48" s="1">
        <v>265</v>
      </c>
      <c r="FR48" s="1">
        <v>385</v>
      </c>
      <c r="FS48" s="3">
        <v>0.05</v>
      </c>
      <c r="FT48" s="3">
        <v>0.05</v>
      </c>
      <c r="FU48" s="3">
        <v>0.09</v>
      </c>
      <c r="FV48" s="3">
        <v>0.03</v>
      </c>
      <c r="FW48" s="3">
        <v>0.06</v>
      </c>
      <c r="FX48" s="3">
        <v>0.05</v>
      </c>
      <c r="FY48" s="3">
        <v>0.28</v>
      </c>
      <c r="FZ48" s="3">
        <v>0.26</v>
      </c>
      <c r="GA48" s="3">
        <v>0.18</v>
      </c>
      <c r="GB48" s="1">
        <v>1</v>
      </c>
      <c r="GC48" s="1">
        <v>1</v>
      </c>
      <c r="GD48" s="3">
        <v>0.37</v>
      </c>
      <c r="GE48" s="3">
        <v>0.59</v>
      </c>
      <c r="GF48" s="3">
        <v>0</v>
      </c>
      <c r="GG48" s="1">
        <v>1</v>
      </c>
      <c r="GH48" s="3">
        <v>0.03</v>
      </c>
      <c r="GI48" s="3">
        <v>0.01</v>
      </c>
      <c r="GJ48" s="3">
        <v>0.02</v>
      </c>
      <c r="GK48" s="1">
        <v>5</v>
      </c>
      <c r="GL48" s="3">
        <v>0.05</v>
      </c>
      <c r="GM48" s="3">
        <v>0.18</v>
      </c>
      <c r="GN48">
        <v>247</v>
      </c>
      <c r="GO48">
        <v>16</v>
      </c>
      <c r="GP48">
        <v>23</v>
      </c>
      <c r="GQ48">
        <v>17</v>
      </c>
      <c r="GR48">
        <v>30</v>
      </c>
      <c r="GS48">
        <v>26</v>
      </c>
      <c r="GT48">
        <v>18</v>
      </c>
      <c r="GU48">
        <v>31</v>
      </c>
      <c r="GV48">
        <v>30</v>
      </c>
      <c r="GW48">
        <v>25</v>
      </c>
      <c r="GX48">
        <v>31</v>
      </c>
      <c r="GY48">
        <v>26</v>
      </c>
      <c r="GZ48">
        <v>101</v>
      </c>
      <c r="HA48">
        <v>107</v>
      </c>
      <c r="HB48">
        <v>13</v>
      </c>
      <c r="HC48">
        <v>1</v>
      </c>
      <c r="HD48">
        <v>15</v>
      </c>
      <c r="HE48">
        <v>2</v>
      </c>
      <c r="HF48"/>
      <c r="HG48">
        <v>8</v>
      </c>
      <c r="HH48">
        <v>85</v>
      </c>
      <c r="HI48">
        <v>12</v>
      </c>
      <c r="HJ48">
        <v>3</v>
      </c>
      <c r="HK48">
        <v>13</v>
      </c>
      <c r="HL48">
        <v>12</v>
      </c>
      <c r="HM48">
        <v>65</v>
      </c>
      <c r="HN48">
        <v>12</v>
      </c>
      <c r="HO48">
        <v>19</v>
      </c>
      <c r="HP48" s="31">
        <f t="shared" si="28"/>
        <v>0.08630328441649196</v>
      </c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2.75">
      <c r="A49" s="24">
        <v>371</v>
      </c>
      <c r="B49" s="25" t="s">
        <v>438</v>
      </c>
      <c r="C49" s="26">
        <v>37</v>
      </c>
      <c r="D49" s="25" t="s">
        <v>439</v>
      </c>
      <c r="E49" s="26">
        <v>3</v>
      </c>
      <c r="F49" s="25" t="s">
        <v>422</v>
      </c>
      <c r="G49" s="26">
        <f t="shared" si="15"/>
        <v>0</v>
      </c>
      <c r="H49" s="26">
        <f t="shared" si="16"/>
        <v>1</v>
      </c>
      <c r="I49" s="26">
        <f t="shared" si="17"/>
        <v>0</v>
      </c>
      <c r="J49" s="26">
        <f t="shared" si="18"/>
        <v>0</v>
      </c>
      <c r="K49" t="s">
        <v>612</v>
      </c>
      <c r="L49" s="26">
        <v>0</v>
      </c>
      <c r="M49" s="26">
        <v>0</v>
      </c>
      <c r="N49" s="26">
        <v>1</v>
      </c>
      <c r="O49" s="1" t="s">
        <v>143</v>
      </c>
      <c r="P49" s="26">
        <f t="shared" si="19"/>
        <v>0</v>
      </c>
      <c r="Q49" s="26">
        <f t="shared" si="20"/>
        <v>0</v>
      </c>
      <c r="R49" s="26">
        <f t="shared" si="21"/>
        <v>0</v>
      </c>
      <c r="S49" s="26">
        <f t="shared" si="22"/>
        <v>0</v>
      </c>
      <c r="T49" s="26">
        <f t="shared" si="23"/>
        <v>1</v>
      </c>
      <c r="U49" s="26">
        <f t="shared" si="24"/>
        <v>0</v>
      </c>
      <c r="V49" s="26">
        <f t="shared" si="25"/>
        <v>0</v>
      </c>
      <c r="W49" s="1" t="s">
        <v>144</v>
      </c>
      <c r="X49" s="1">
        <v>0</v>
      </c>
      <c r="Y49" s="55">
        <v>35</v>
      </c>
      <c r="Z49" s="31">
        <f t="shared" si="12"/>
        <v>0.03528225806451613</v>
      </c>
      <c r="AA49">
        <v>1</v>
      </c>
      <c r="AB49">
        <v>17</v>
      </c>
      <c r="AC49">
        <v>13</v>
      </c>
      <c r="AD49">
        <v>4</v>
      </c>
      <c r="AE49" s="2">
        <v>154.195</v>
      </c>
      <c r="AF49" s="3">
        <v>2184.9</v>
      </c>
      <c r="AG49" s="1">
        <v>3369</v>
      </c>
      <c r="AH49" s="1">
        <v>1627</v>
      </c>
      <c r="AI49" s="1">
        <v>1742</v>
      </c>
      <c r="AJ49" s="1">
        <v>137</v>
      </c>
      <c r="AK49" s="33">
        <f t="shared" si="27"/>
        <v>0.12134632418069087</v>
      </c>
      <c r="AL49" s="1">
        <v>64</v>
      </c>
      <c r="AM49" s="1">
        <v>73</v>
      </c>
      <c r="AN49" s="1">
        <v>112</v>
      </c>
      <c r="AO49" s="1">
        <v>25</v>
      </c>
      <c r="AP49" s="1">
        <v>75</v>
      </c>
      <c r="AQ49" s="1">
        <v>62</v>
      </c>
      <c r="AR49" s="1">
        <v>2</v>
      </c>
      <c r="AS49" s="1">
        <v>8</v>
      </c>
      <c r="AT49" s="1">
        <v>89</v>
      </c>
      <c r="AU49" s="1">
        <v>38</v>
      </c>
      <c r="AV49" s="1">
        <v>54</v>
      </c>
      <c r="AW49" s="1">
        <v>161</v>
      </c>
      <c r="AX49" s="1">
        <v>160</v>
      </c>
      <c r="AY49" s="1">
        <v>65</v>
      </c>
      <c r="AZ49" s="1">
        <v>48</v>
      </c>
      <c r="BA49" s="1">
        <v>0</v>
      </c>
      <c r="BB49" s="1">
        <v>0</v>
      </c>
      <c r="BC49" s="1">
        <v>10</v>
      </c>
      <c r="BD49" s="1">
        <v>15</v>
      </c>
      <c r="BE49" s="1">
        <v>1</v>
      </c>
      <c r="BF49" s="1">
        <v>0</v>
      </c>
      <c r="BG49" s="1">
        <v>0</v>
      </c>
      <c r="BH49" s="4">
        <v>2301</v>
      </c>
      <c r="BI49" s="11">
        <v>27.509778357235987</v>
      </c>
      <c r="BJ49" s="13">
        <v>52.28161668839635</v>
      </c>
      <c r="BK49" s="11">
        <v>7.866145154280748</v>
      </c>
      <c r="BL49" s="11">
        <v>6.17122990004346</v>
      </c>
      <c r="BM49" s="11">
        <v>2.0860495436766624</v>
      </c>
      <c r="BN49" s="11">
        <v>4.085180356366798</v>
      </c>
      <c r="BO49" s="4">
        <v>1822</v>
      </c>
      <c r="BP49" s="11">
        <v>40.724478594950604</v>
      </c>
      <c r="BQ49" s="13">
        <v>45.27991218441274</v>
      </c>
      <c r="BR49" s="11">
        <v>5.543358946212953</v>
      </c>
      <c r="BS49" s="11">
        <v>1.920965971459934</v>
      </c>
      <c r="BT49" s="11">
        <v>1.646542261251372</v>
      </c>
      <c r="BU49" s="11">
        <v>4.884742041712404</v>
      </c>
      <c r="BV49" s="1">
        <v>14</v>
      </c>
      <c r="BW49" s="1">
        <v>73</v>
      </c>
      <c r="BX49" s="1">
        <v>18432</v>
      </c>
      <c r="BY49" s="1">
        <v>2318</v>
      </c>
      <c r="BZ49" s="1">
        <v>1586</v>
      </c>
      <c r="CC49" s="1">
        <v>992</v>
      </c>
      <c r="CD49" s="1">
        <v>546</v>
      </c>
      <c r="CE49" s="1">
        <v>446</v>
      </c>
      <c r="CF49" s="1">
        <v>956</v>
      </c>
      <c r="CG49" s="1">
        <v>36</v>
      </c>
      <c r="CH49" s="1">
        <v>413</v>
      </c>
      <c r="CI49" s="1">
        <v>579</v>
      </c>
      <c r="CJ49" s="38">
        <v>1527</v>
      </c>
      <c r="CK49" s="38">
        <v>98</v>
      </c>
      <c r="CL49" s="38">
        <v>140</v>
      </c>
      <c r="CM49" s="38">
        <v>768</v>
      </c>
      <c r="CN49" s="38">
        <v>521</v>
      </c>
      <c r="CO49" s="39">
        <f t="shared" si="26"/>
        <v>0.06417812704649639</v>
      </c>
      <c r="CP49" s="35">
        <v>3433</v>
      </c>
      <c r="CQ49" s="38">
        <v>1387</v>
      </c>
      <c r="CR49" s="35">
        <v>92</v>
      </c>
      <c r="CS49" s="35">
        <v>792</v>
      </c>
      <c r="CT49" s="35">
        <v>12</v>
      </c>
      <c r="CU49" s="35">
        <v>1017</v>
      </c>
      <c r="CV49" s="35">
        <v>133</v>
      </c>
      <c r="CW49" s="36">
        <v>97</v>
      </c>
      <c r="CX49" s="36">
        <v>20</v>
      </c>
      <c r="CY49" s="36">
        <v>41</v>
      </c>
      <c r="CZ49" s="36">
        <v>33</v>
      </c>
      <c r="DA49" s="36">
        <v>3</v>
      </c>
      <c r="DB49" s="38">
        <v>429</v>
      </c>
      <c r="DC49" s="35">
        <v>103</v>
      </c>
      <c r="DD49" s="35">
        <v>128</v>
      </c>
      <c r="DE49" s="35">
        <v>88</v>
      </c>
      <c r="DF49" s="35">
        <v>110</v>
      </c>
      <c r="DG49" s="35">
        <v>265.7217131803552</v>
      </c>
      <c r="DH49" s="42">
        <v>4.4226804123711325</v>
      </c>
      <c r="DI49" s="42">
        <v>0.28094302554027495</v>
      </c>
      <c r="DJ49" s="1">
        <v>171</v>
      </c>
      <c r="DK49" s="1">
        <v>153</v>
      </c>
      <c r="DL49" s="1">
        <v>14685</v>
      </c>
      <c r="DM49" s="1">
        <v>10</v>
      </c>
      <c r="DN49" s="1">
        <v>23</v>
      </c>
      <c r="DO49" s="1">
        <v>1845</v>
      </c>
      <c r="DP49" s="1">
        <v>1635</v>
      </c>
      <c r="DQ49" s="1">
        <v>9</v>
      </c>
      <c r="DR49" s="1">
        <v>39</v>
      </c>
      <c r="DS49" s="1">
        <v>453</v>
      </c>
      <c r="DT49" s="1">
        <v>471</v>
      </c>
      <c r="DU49" s="1">
        <v>371</v>
      </c>
      <c r="DV49" s="1">
        <v>189</v>
      </c>
      <c r="DW49" s="1">
        <v>103</v>
      </c>
      <c r="DX49" s="1">
        <v>38</v>
      </c>
      <c r="DY49" s="1">
        <v>47</v>
      </c>
      <c r="DZ49" s="1">
        <v>5</v>
      </c>
      <c r="EA49" s="1">
        <v>8</v>
      </c>
      <c r="EB49" s="1">
        <v>5</v>
      </c>
      <c r="EC49" s="1">
        <v>10</v>
      </c>
      <c r="ED49" s="1">
        <v>22</v>
      </c>
      <c r="EE49" s="1">
        <v>25</v>
      </c>
      <c r="EF49" s="1">
        <v>2</v>
      </c>
      <c r="EJ49" s="1">
        <v>3</v>
      </c>
      <c r="EK49" s="1">
        <v>1</v>
      </c>
      <c r="EN49" s="1">
        <v>1</v>
      </c>
      <c r="EO49" s="1">
        <v>3</v>
      </c>
      <c r="EP49" s="1">
        <v>3936</v>
      </c>
      <c r="EQ49" s="1">
        <v>1926</v>
      </c>
      <c r="ER49" s="1">
        <v>2010</v>
      </c>
      <c r="ES49" s="1">
        <v>3787</v>
      </c>
      <c r="ET49" s="1">
        <v>1862</v>
      </c>
      <c r="EU49" s="1">
        <v>1925</v>
      </c>
      <c r="EV49" s="1">
        <v>3424</v>
      </c>
      <c r="EW49" s="1">
        <v>1635</v>
      </c>
      <c r="EX49" s="1">
        <v>1789</v>
      </c>
      <c r="EY49" s="1">
        <v>3694</v>
      </c>
      <c r="EZ49" s="1">
        <v>1807</v>
      </c>
      <c r="FA49" s="1">
        <v>1887</v>
      </c>
      <c r="FB49" s="1">
        <v>3369</v>
      </c>
      <c r="FC49" s="1">
        <v>1627</v>
      </c>
      <c r="FD49" s="1">
        <v>1742</v>
      </c>
      <c r="FE49" s="3">
        <v>-14.41</v>
      </c>
      <c r="FF49" s="3">
        <v>-3.79</v>
      </c>
      <c r="FG49" s="3">
        <v>-6.15</v>
      </c>
      <c r="FH49" s="1">
        <v>135</v>
      </c>
      <c r="FI49" s="1">
        <v>222</v>
      </c>
      <c r="FJ49" s="1">
        <v>76</v>
      </c>
      <c r="FK49" s="1">
        <v>218</v>
      </c>
      <c r="FL49" s="1">
        <v>226</v>
      </c>
      <c r="FM49" s="1">
        <v>937</v>
      </c>
      <c r="FN49" s="1">
        <v>859</v>
      </c>
      <c r="FO49" s="1">
        <v>704</v>
      </c>
      <c r="FP49" s="1">
        <v>202</v>
      </c>
      <c r="FQ49" s="1">
        <v>107</v>
      </c>
      <c r="FR49" s="1">
        <v>95</v>
      </c>
      <c r="FS49" s="3">
        <v>0.06</v>
      </c>
      <c r="FT49" s="3">
        <v>0.04</v>
      </c>
      <c r="FU49" s="3">
        <v>0.07</v>
      </c>
      <c r="FV49" s="3">
        <v>0.02</v>
      </c>
      <c r="FW49" s="3">
        <v>0.06</v>
      </c>
      <c r="FX49" s="3">
        <v>0.07</v>
      </c>
      <c r="FY49" s="3">
        <v>0.28</v>
      </c>
      <c r="FZ49" s="3">
        <v>0.25</v>
      </c>
      <c r="GA49" s="3">
        <v>0.21</v>
      </c>
      <c r="GB49" s="1">
        <v>1</v>
      </c>
      <c r="GC49" s="1">
        <v>1</v>
      </c>
      <c r="GD49" s="3">
        <v>0.99</v>
      </c>
      <c r="GE49" s="3">
        <v>0.01</v>
      </c>
      <c r="GF49" s="3">
        <v>0</v>
      </c>
      <c r="GG49" s="1">
        <v>2</v>
      </c>
      <c r="GH49" s="3">
        <v>0.04</v>
      </c>
      <c r="GI49" s="3">
        <v>0.02</v>
      </c>
      <c r="GJ49" s="3">
        <v>0.02</v>
      </c>
      <c r="GK49" s="1">
        <v>4</v>
      </c>
      <c r="GL49" s="3">
        <v>0.12</v>
      </c>
      <c r="GM49" s="3">
        <v>0.17</v>
      </c>
      <c r="GN49">
        <v>35</v>
      </c>
      <c r="GO49">
        <v>5</v>
      </c>
      <c r="GP49">
        <v>1</v>
      </c>
      <c r="GQ49">
        <v>4</v>
      </c>
      <c r="GR49">
        <v>4</v>
      </c>
      <c r="GS49">
        <v>3</v>
      </c>
      <c r="GT49">
        <v>3</v>
      </c>
      <c r="GU49">
        <v>1</v>
      </c>
      <c r="GV49">
        <v>5</v>
      </c>
      <c r="GW49">
        <v>6</v>
      </c>
      <c r="GX49">
        <v>3</v>
      </c>
      <c r="GY49">
        <v>1</v>
      </c>
      <c r="GZ49">
        <v>17</v>
      </c>
      <c r="HA49">
        <v>13</v>
      </c>
      <c r="HB49">
        <v>4</v>
      </c>
      <c r="HC49"/>
      <c r="HD49">
        <v>1</v>
      </c>
      <c r="HE49"/>
      <c r="HF49"/>
      <c r="HG49"/>
      <c r="HH49">
        <v>14</v>
      </c>
      <c r="HI49">
        <v>3</v>
      </c>
      <c r="HJ49"/>
      <c r="HK49">
        <v>2</v>
      </c>
      <c r="HL49">
        <v>1</v>
      </c>
      <c r="HM49">
        <v>10</v>
      </c>
      <c r="HN49">
        <v>2</v>
      </c>
      <c r="HO49">
        <v>2</v>
      </c>
      <c r="HP49" s="31">
        <f t="shared" si="28"/>
        <v>0.03528225806451613</v>
      </c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2.75">
      <c r="A50" s="24">
        <v>372</v>
      </c>
      <c r="B50" s="25" t="s">
        <v>440</v>
      </c>
      <c r="C50" s="26">
        <v>37</v>
      </c>
      <c r="D50" s="25" t="s">
        <v>439</v>
      </c>
      <c r="E50" s="26">
        <v>3</v>
      </c>
      <c r="F50" s="25" t="s">
        <v>422</v>
      </c>
      <c r="G50" s="26">
        <f t="shared" si="15"/>
        <v>0</v>
      </c>
      <c r="H50" s="26">
        <f t="shared" si="16"/>
        <v>1</v>
      </c>
      <c r="I50" s="26">
        <f t="shared" si="17"/>
        <v>0</v>
      </c>
      <c r="J50" s="26">
        <f t="shared" si="18"/>
        <v>0</v>
      </c>
      <c r="K50" t="s">
        <v>612</v>
      </c>
      <c r="L50" s="26">
        <v>0</v>
      </c>
      <c r="M50" s="26">
        <v>0</v>
      </c>
      <c r="N50" s="26">
        <v>1</v>
      </c>
      <c r="O50" s="1" t="s">
        <v>140</v>
      </c>
      <c r="P50" s="26">
        <f t="shared" si="19"/>
        <v>0</v>
      </c>
      <c r="Q50" s="26">
        <f t="shared" si="20"/>
        <v>0</v>
      </c>
      <c r="R50" s="26">
        <f t="shared" si="21"/>
        <v>0</v>
      </c>
      <c r="S50" s="26">
        <f t="shared" si="22"/>
        <v>1</v>
      </c>
      <c r="T50" s="26">
        <f t="shared" si="23"/>
        <v>0</v>
      </c>
      <c r="U50" s="26">
        <f t="shared" si="24"/>
        <v>0</v>
      </c>
      <c r="V50" s="26">
        <f t="shared" si="25"/>
        <v>0</v>
      </c>
      <c r="W50" s="1" t="s">
        <v>481</v>
      </c>
      <c r="X50" s="1">
        <v>0</v>
      </c>
      <c r="Y50" s="55">
        <v>101</v>
      </c>
      <c r="Z50" s="31">
        <f t="shared" si="12"/>
        <v>0.026797559034226585</v>
      </c>
      <c r="AA50">
        <v>27</v>
      </c>
      <c r="AB50">
        <v>46</v>
      </c>
      <c r="AC50">
        <v>24</v>
      </c>
      <c r="AD50">
        <v>4</v>
      </c>
      <c r="AE50" s="2">
        <v>222.416</v>
      </c>
      <c r="AF50" s="3">
        <v>5422.27</v>
      </c>
      <c r="AG50" s="1">
        <v>12060</v>
      </c>
      <c r="AH50" s="1">
        <v>5787</v>
      </c>
      <c r="AI50" s="1">
        <v>6274</v>
      </c>
      <c r="AJ50" s="1">
        <v>679</v>
      </c>
      <c r="AK50" s="33">
        <f t="shared" si="27"/>
        <v>0.15265287769784172</v>
      </c>
      <c r="AL50" s="1">
        <v>398</v>
      </c>
      <c r="AM50" s="1">
        <v>281</v>
      </c>
      <c r="AN50" s="1">
        <v>526</v>
      </c>
      <c r="AO50" s="1">
        <v>153</v>
      </c>
      <c r="AP50" s="1">
        <v>438</v>
      </c>
      <c r="AQ50" s="1">
        <v>241</v>
      </c>
      <c r="AR50" s="1">
        <v>13</v>
      </c>
      <c r="AS50" s="1">
        <v>61</v>
      </c>
      <c r="AT50" s="1">
        <v>466</v>
      </c>
      <c r="AU50" s="1">
        <v>139</v>
      </c>
      <c r="AV50" s="1">
        <v>268</v>
      </c>
      <c r="AW50" s="1">
        <v>219</v>
      </c>
      <c r="AX50" s="1">
        <v>216</v>
      </c>
      <c r="AY50" s="1">
        <v>177</v>
      </c>
      <c r="AZ50" s="1">
        <v>115</v>
      </c>
      <c r="BA50" s="1">
        <v>1</v>
      </c>
      <c r="BB50" s="1">
        <v>0</v>
      </c>
      <c r="BC50" s="1">
        <v>7</v>
      </c>
      <c r="BD50" s="1">
        <v>32</v>
      </c>
      <c r="BE50" s="1">
        <v>2</v>
      </c>
      <c r="BF50" s="1">
        <v>1</v>
      </c>
      <c r="BG50" s="1">
        <v>1</v>
      </c>
      <c r="BH50" s="4">
        <v>7322</v>
      </c>
      <c r="BI50" s="11">
        <v>26.905217153783116</v>
      </c>
      <c r="BJ50" s="13">
        <v>53.673859601201855</v>
      </c>
      <c r="BK50" s="11">
        <v>6.65118819994537</v>
      </c>
      <c r="BL50" s="11">
        <v>5.271783665665119</v>
      </c>
      <c r="BM50" s="11">
        <v>1.8574160065555858</v>
      </c>
      <c r="BN50" s="11">
        <v>5.640535372848948</v>
      </c>
      <c r="BO50" s="4">
        <v>5211</v>
      </c>
      <c r="BP50" s="11">
        <v>38.821723277681826</v>
      </c>
      <c r="BQ50" s="13">
        <v>47.59163308386106</v>
      </c>
      <c r="BR50" s="11">
        <v>5.047015927844943</v>
      </c>
      <c r="BS50" s="11">
        <v>1.362502398771829</v>
      </c>
      <c r="BT50" s="11">
        <v>1.2281711763577048</v>
      </c>
      <c r="BU50" s="11">
        <v>5.948954135482633</v>
      </c>
      <c r="BV50" s="1">
        <v>38</v>
      </c>
      <c r="BW50" s="1">
        <v>141</v>
      </c>
      <c r="BX50" s="1">
        <v>27535</v>
      </c>
      <c r="BY50" s="1">
        <v>5326</v>
      </c>
      <c r="BZ50" s="1">
        <v>2710</v>
      </c>
      <c r="CA50" s="1">
        <v>1</v>
      </c>
      <c r="CC50" s="1">
        <v>3769</v>
      </c>
      <c r="CD50" s="1">
        <v>2107</v>
      </c>
      <c r="CE50" s="1">
        <v>1662</v>
      </c>
      <c r="CF50" s="1">
        <v>3424</v>
      </c>
      <c r="CG50" s="1">
        <v>345</v>
      </c>
      <c r="CH50" s="1">
        <v>1989</v>
      </c>
      <c r="CI50" s="1">
        <v>1780</v>
      </c>
      <c r="CJ50" s="38">
        <v>5322</v>
      </c>
      <c r="CK50" s="38">
        <v>240</v>
      </c>
      <c r="CL50" s="38">
        <v>417</v>
      </c>
      <c r="CM50" s="38">
        <v>2394</v>
      </c>
      <c r="CN50" s="38">
        <v>2271</v>
      </c>
      <c r="CO50" s="39">
        <f t="shared" si="26"/>
        <v>0.04509582863585118</v>
      </c>
      <c r="CP50" s="35">
        <v>12591</v>
      </c>
      <c r="CQ50" s="38">
        <v>4907</v>
      </c>
      <c r="CR50" s="35">
        <v>459</v>
      </c>
      <c r="CS50" s="35">
        <v>2356</v>
      </c>
      <c r="CT50" s="35">
        <v>36</v>
      </c>
      <c r="CU50" s="35">
        <v>4124</v>
      </c>
      <c r="CV50" s="35">
        <v>709</v>
      </c>
      <c r="CW50" s="36">
        <v>253</v>
      </c>
      <c r="CX50" s="36">
        <v>56</v>
      </c>
      <c r="CY50" s="36">
        <v>88</v>
      </c>
      <c r="CZ50" s="36">
        <v>81</v>
      </c>
      <c r="DA50" s="36">
        <v>28</v>
      </c>
      <c r="DB50" s="38">
        <v>3216</v>
      </c>
      <c r="DC50" s="35">
        <v>246</v>
      </c>
      <c r="DD50" s="35">
        <v>238</v>
      </c>
      <c r="DE50" s="35">
        <v>266</v>
      </c>
      <c r="DF50" s="35">
        <v>2466</v>
      </c>
      <c r="DG50" s="35">
        <v>1465.633492277412</v>
      </c>
      <c r="DH50" s="42">
        <v>12.711462450592897</v>
      </c>
      <c r="DI50" s="42">
        <v>0.6042841037204051</v>
      </c>
      <c r="DJ50" s="1">
        <v>205</v>
      </c>
      <c r="DK50" s="1">
        <v>166</v>
      </c>
      <c r="DL50" s="1">
        <v>20314</v>
      </c>
      <c r="DM50" s="1">
        <v>18</v>
      </c>
      <c r="DN50" s="1">
        <v>55</v>
      </c>
      <c r="DO50" s="1">
        <v>3917</v>
      </c>
      <c r="DP50" s="1">
        <v>5627</v>
      </c>
      <c r="DQ50" s="1">
        <v>63</v>
      </c>
      <c r="DR50" s="1">
        <v>259</v>
      </c>
      <c r="DS50" s="1">
        <v>988</v>
      </c>
      <c r="DT50" s="1">
        <v>2425</v>
      </c>
      <c r="DU50" s="1">
        <v>1194</v>
      </c>
      <c r="DV50" s="1">
        <v>453</v>
      </c>
      <c r="DW50" s="1">
        <v>245</v>
      </c>
      <c r="DX50" s="1">
        <v>100</v>
      </c>
      <c r="DY50" s="1">
        <v>204</v>
      </c>
      <c r="DZ50" s="1">
        <v>20</v>
      </c>
      <c r="EA50" s="1">
        <v>34</v>
      </c>
      <c r="EB50" s="1">
        <v>14</v>
      </c>
      <c r="EC50" s="1">
        <v>61</v>
      </c>
      <c r="ED50" s="1">
        <v>43</v>
      </c>
      <c r="EE50" s="1">
        <v>66</v>
      </c>
      <c r="EF50" s="1">
        <v>9</v>
      </c>
      <c r="EG50" s="1">
        <v>6</v>
      </c>
      <c r="EH50" s="1">
        <v>6</v>
      </c>
      <c r="EI50" s="1">
        <v>8</v>
      </c>
      <c r="EJ50" s="1">
        <v>5</v>
      </c>
      <c r="EK50" s="1">
        <v>28</v>
      </c>
      <c r="EL50" s="1">
        <v>1</v>
      </c>
      <c r="EN50" s="1">
        <v>2</v>
      </c>
      <c r="EO50" s="1">
        <v>1</v>
      </c>
      <c r="EP50" s="1">
        <v>13907</v>
      </c>
      <c r="EQ50" s="1">
        <v>6749</v>
      </c>
      <c r="ER50" s="1">
        <v>7158</v>
      </c>
      <c r="ES50" s="1">
        <v>14612</v>
      </c>
      <c r="ET50" s="1">
        <v>7017</v>
      </c>
      <c r="EU50" s="1">
        <v>7596</v>
      </c>
      <c r="EV50" s="1">
        <v>12802</v>
      </c>
      <c r="EW50" s="1">
        <v>6121</v>
      </c>
      <c r="EX50" s="1">
        <v>6681</v>
      </c>
      <c r="EY50" s="1">
        <v>12500</v>
      </c>
      <c r="EZ50" s="1">
        <v>6001</v>
      </c>
      <c r="FA50" s="1">
        <v>6499</v>
      </c>
      <c r="FB50" s="1">
        <v>12060</v>
      </c>
      <c r="FC50" s="1">
        <v>5787</v>
      </c>
      <c r="FD50" s="1">
        <v>6274</v>
      </c>
      <c r="FE50" s="3">
        <v>-13.28</v>
      </c>
      <c r="FF50" s="3">
        <v>5.07</v>
      </c>
      <c r="FG50" s="3">
        <v>-10.12</v>
      </c>
      <c r="FH50" s="1">
        <v>681</v>
      </c>
      <c r="FI50" s="1">
        <v>1010</v>
      </c>
      <c r="FJ50" s="1">
        <v>345</v>
      </c>
      <c r="FK50" s="1">
        <v>890</v>
      </c>
      <c r="FL50" s="1">
        <v>716</v>
      </c>
      <c r="FM50" s="1">
        <v>3380</v>
      </c>
      <c r="FN50" s="1">
        <v>2802</v>
      </c>
      <c r="FO50" s="1">
        <v>2206</v>
      </c>
      <c r="FP50" s="1">
        <v>1364</v>
      </c>
      <c r="FQ50" s="1">
        <v>676</v>
      </c>
      <c r="FR50" s="1">
        <v>688</v>
      </c>
      <c r="FS50" s="3">
        <v>0.11</v>
      </c>
      <c r="FT50" s="3">
        <v>0.06</v>
      </c>
      <c r="FU50" s="3">
        <v>0.08</v>
      </c>
      <c r="FV50" s="3">
        <v>0.03</v>
      </c>
      <c r="FW50" s="3">
        <v>0.07</v>
      </c>
      <c r="FX50" s="3">
        <v>0.06</v>
      </c>
      <c r="FY50" s="3">
        <v>0.28</v>
      </c>
      <c r="FZ50" s="3">
        <v>0.23</v>
      </c>
      <c r="GA50" s="3">
        <v>0.18</v>
      </c>
      <c r="GB50" s="1">
        <v>5</v>
      </c>
      <c r="GC50" s="1">
        <v>1</v>
      </c>
      <c r="GD50" s="3">
        <v>0.99</v>
      </c>
      <c r="GE50" s="3">
        <v>0.01</v>
      </c>
      <c r="GF50" s="3">
        <v>0</v>
      </c>
      <c r="GG50" s="1">
        <v>2</v>
      </c>
      <c r="GH50" s="3">
        <v>0.06</v>
      </c>
      <c r="GI50" s="3">
        <v>0.04</v>
      </c>
      <c r="GJ50" s="3">
        <v>0.02</v>
      </c>
      <c r="GK50" s="1">
        <v>4</v>
      </c>
      <c r="GL50" s="3">
        <v>0.16</v>
      </c>
      <c r="GM50" s="3">
        <v>0.15</v>
      </c>
      <c r="GN50">
        <v>101</v>
      </c>
      <c r="GO50">
        <v>7</v>
      </c>
      <c r="GP50">
        <v>13</v>
      </c>
      <c r="GQ50">
        <v>10</v>
      </c>
      <c r="GR50">
        <v>12</v>
      </c>
      <c r="GS50">
        <v>11</v>
      </c>
      <c r="GT50">
        <v>7</v>
      </c>
      <c r="GU50">
        <v>9</v>
      </c>
      <c r="GV50">
        <v>7</v>
      </c>
      <c r="GW50">
        <v>10</v>
      </c>
      <c r="GX50">
        <v>15</v>
      </c>
      <c r="GY50">
        <v>27</v>
      </c>
      <c r="GZ50">
        <v>46</v>
      </c>
      <c r="HA50">
        <v>24</v>
      </c>
      <c r="HB50">
        <v>4</v>
      </c>
      <c r="HC50"/>
      <c r="HD50">
        <v>21</v>
      </c>
      <c r="HE50">
        <v>1</v>
      </c>
      <c r="HF50">
        <v>1</v>
      </c>
      <c r="HG50">
        <v>4</v>
      </c>
      <c r="HH50">
        <v>40</v>
      </c>
      <c r="HI50">
        <v>7</v>
      </c>
      <c r="HJ50"/>
      <c r="HK50">
        <v>5</v>
      </c>
      <c r="HL50">
        <v>5</v>
      </c>
      <c r="HM50">
        <v>11</v>
      </c>
      <c r="HN50">
        <v>3</v>
      </c>
      <c r="HO50">
        <v>3</v>
      </c>
      <c r="HP50" s="31">
        <f t="shared" si="28"/>
        <v>0.026797559034226585</v>
      </c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2.75">
      <c r="A51" s="24">
        <v>373</v>
      </c>
      <c r="B51" s="25" t="s">
        <v>157</v>
      </c>
      <c r="C51" s="26">
        <v>37</v>
      </c>
      <c r="D51" s="25" t="s">
        <v>439</v>
      </c>
      <c r="E51" s="26">
        <v>3</v>
      </c>
      <c r="F51" s="25" t="s">
        <v>422</v>
      </c>
      <c r="G51" s="26">
        <f t="shared" si="15"/>
        <v>0</v>
      </c>
      <c r="H51" s="26">
        <f t="shared" si="16"/>
        <v>1</v>
      </c>
      <c r="I51" s="26">
        <f t="shared" si="17"/>
        <v>0</v>
      </c>
      <c r="J51" s="26">
        <f t="shared" si="18"/>
        <v>0</v>
      </c>
      <c r="K51" t="s">
        <v>612</v>
      </c>
      <c r="L51" s="26">
        <v>0</v>
      </c>
      <c r="M51" s="26">
        <v>0</v>
      </c>
      <c r="N51" s="26">
        <v>1</v>
      </c>
      <c r="O51" s="1" t="s">
        <v>140</v>
      </c>
      <c r="P51" s="26">
        <f t="shared" si="19"/>
        <v>0</v>
      </c>
      <c r="Q51" s="26">
        <f t="shared" si="20"/>
        <v>0</v>
      </c>
      <c r="R51" s="26">
        <f t="shared" si="21"/>
        <v>0</v>
      </c>
      <c r="S51" s="26">
        <f t="shared" si="22"/>
        <v>1</v>
      </c>
      <c r="T51" s="26">
        <f t="shared" si="23"/>
        <v>0</v>
      </c>
      <c r="U51" s="26">
        <f t="shared" si="24"/>
        <v>0</v>
      </c>
      <c r="V51" s="26">
        <f t="shared" si="25"/>
        <v>0</v>
      </c>
      <c r="W51" s="1" t="s">
        <v>481</v>
      </c>
      <c r="X51" s="1">
        <v>0</v>
      </c>
      <c r="Y51" s="55">
        <v>82</v>
      </c>
      <c r="Z51" s="31">
        <f t="shared" si="12"/>
        <v>0.029839883551673944</v>
      </c>
      <c r="AA51">
        <v>14</v>
      </c>
      <c r="AB51">
        <v>42</v>
      </c>
      <c r="AC51">
        <v>22</v>
      </c>
      <c r="AD51">
        <v>4</v>
      </c>
      <c r="AE51" s="2">
        <v>256.643</v>
      </c>
      <c r="AF51" s="3">
        <v>4819.92</v>
      </c>
      <c r="AG51" s="1">
        <v>12370</v>
      </c>
      <c r="AH51" s="1">
        <v>5928</v>
      </c>
      <c r="AI51" s="1">
        <v>6442</v>
      </c>
      <c r="AJ51" s="1">
        <v>921</v>
      </c>
      <c r="AK51" s="33">
        <f t="shared" si="27"/>
        <v>0.2510220768601799</v>
      </c>
      <c r="AL51" s="1">
        <v>563</v>
      </c>
      <c r="AM51" s="1">
        <v>358</v>
      </c>
      <c r="AN51" s="1">
        <v>626</v>
      </c>
      <c r="AO51" s="1">
        <v>295</v>
      </c>
      <c r="AP51" s="1">
        <v>687</v>
      </c>
      <c r="AQ51" s="1">
        <v>234</v>
      </c>
      <c r="AR51" s="1">
        <v>27</v>
      </c>
      <c r="AS51" s="1">
        <v>68</v>
      </c>
      <c r="AT51" s="1">
        <v>712</v>
      </c>
      <c r="AU51" s="1">
        <v>114</v>
      </c>
      <c r="AV51" s="1">
        <v>373</v>
      </c>
      <c r="AW51" s="1">
        <v>255</v>
      </c>
      <c r="AX51" s="1">
        <v>176</v>
      </c>
      <c r="AY51" s="1">
        <v>108</v>
      </c>
      <c r="AZ51" s="1">
        <v>51</v>
      </c>
      <c r="BA51" s="1">
        <v>3</v>
      </c>
      <c r="BB51" s="1">
        <v>1</v>
      </c>
      <c r="BC51" s="1">
        <v>32</v>
      </c>
      <c r="BD51" s="1">
        <v>35</v>
      </c>
      <c r="BE51" s="1">
        <v>62</v>
      </c>
      <c r="BF51" s="1">
        <v>1</v>
      </c>
      <c r="BG51" s="1">
        <v>15</v>
      </c>
      <c r="BH51" s="4">
        <v>4973</v>
      </c>
      <c r="BI51" s="11">
        <v>38.68892016891213</v>
      </c>
      <c r="BJ51" s="13">
        <v>46.49105167906696</v>
      </c>
      <c r="BK51" s="11">
        <v>4.423889000603257</v>
      </c>
      <c r="BL51" s="11">
        <v>3.378242509551579</v>
      </c>
      <c r="BM51" s="11">
        <v>1.6287954956766537</v>
      </c>
      <c r="BN51" s="11">
        <v>5.3891011461894225</v>
      </c>
      <c r="BO51" s="4">
        <v>3049</v>
      </c>
      <c r="BP51" s="11">
        <v>45.293538865201704</v>
      </c>
      <c r="BQ51" s="13">
        <v>41.39061987536897</v>
      </c>
      <c r="BR51" s="11">
        <v>3.148573302722204</v>
      </c>
      <c r="BS51" s="11">
        <v>1.541489012791079</v>
      </c>
      <c r="BT51" s="11">
        <v>1.7710724827812399</v>
      </c>
      <c r="BU51" s="11">
        <v>6.854706461134798</v>
      </c>
      <c r="BV51" s="1">
        <v>29</v>
      </c>
      <c r="BW51" s="1">
        <v>294</v>
      </c>
      <c r="BX51" s="1">
        <v>195013</v>
      </c>
      <c r="BY51" s="1">
        <v>16671</v>
      </c>
      <c r="BZ51" s="1">
        <v>7265</v>
      </c>
      <c r="CC51" s="1">
        <v>2748</v>
      </c>
      <c r="CD51" s="1">
        <v>1682</v>
      </c>
      <c r="CE51" s="1">
        <v>1066</v>
      </c>
      <c r="CF51" s="1">
        <v>2273</v>
      </c>
      <c r="CG51" s="1">
        <v>475</v>
      </c>
      <c r="CH51" s="1">
        <v>1886</v>
      </c>
      <c r="CI51" s="1">
        <v>862</v>
      </c>
      <c r="CJ51" s="38">
        <v>3485</v>
      </c>
      <c r="CK51" s="38">
        <v>130</v>
      </c>
      <c r="CL51" s="38">
        <v>248</v>
      </c>
      <c r="CM51" s="38">
        <v>1297</v>
      </c>
      <c r="CN51" s="38">
        <v>1810</v>
      </c>
      <c r="CO51" s="39">
        <f t="shared" si="26"/>
        <v>0.03730272596843615</v>
      </c>
      <c r="CP51" s="35">
        <v>10215</v>
      </c>
      <c r="CQ51" s="38">
        <v>3185</v>
      </c>
      <c r="CR51" s="35">
        <v>583</v>
      </c>
      <c r="CS51" s="35">
        <v>1649</v>
      </c>
      <c r="CT51" s="35">
        <v>30</v>
      </c>
      <c r="CU51" s="35">
        <v>3821</v>
      </c>
      <c r="CV51" s="35">
        <v>947</v>
      </c>
      <c r="CW51" s="36">
        <v>171</v>
      </c>
      <c r="CX51" s="36">
        <v>21</v>
      </c>
      <c r="CY51" s="36">
        <v>61</v>
      </c>
      <c r="CZ51" s="36">
        <v>74</v>
      </c>
      <c r="DA51" s="36">
        <v>15</v>
      </c>
      <c r="DB51" s="38">
        <v>1452</v>
      </c>
      <c r="DC51" s="35">
        <v>74</v>
      </c>
      <c r="DD51" s="35">
        <v>413</v>
      </c>
      <c r="DE51" s="35">
        <v>479</v>
      </c>
      <c r="DF51" s="35">
        <v>486</v>
      </c>
      <c r="DG51" s="35">
        <v>569.6168267635179</v>
      </c>
      <c r="DH51" s="42">
        <v>8.491228070175431</v>
      </c>
      <c r="DI51" s="42">
        <v>0.416642754662841</v>
      </c>
      <c r="DJ51" s="1">
        <v>66</v>
      </c>
      <c r="DK51" s="1">
        <v>52</v>
      </c>
      <c r="DL51" s="1">
        <v>4917</v>
      </c>
      <c r="DM51" s="1">
        <v>8</v>
      </c>
      <c r="DN51" s="1">
        <v>24</v>
      </c>
      <c r="DO51" s="1">
        <v>1655</v>
      </c>
      <c r="DP51" s="1">
        <v>4678</v>
      </c>
      <c r="DQ51" s="1">
        <v>49</v>
      </c>
      <c r="DR51" s="1">
        <v>241</v>
      </c>
      <c r="DS51" s="1">
        <v>1213</v>
      </c>
      <c r="DT51" s="1">
        <v>1679</v>
      </c>
      <c r="DU51" s="1">
        <v>1045</v>
      </c>
      <c r="DV51" s="1">
        <v>320</v>
      </c>
      <c r="DW51" s="1">
        <v>131</v>
      </c>
      <c r="DX51" s="1">
        <v>59</v>
      </c>
      <c r="DY51" s="1">
        <v>303</v>
      </c>
      <c r="DZ51" s="1">
        <v>8</v>
      </c>
      <c r="EA51" s="1">
        <v>16</v>
      </c>
      <c r="EB51" s="1">
        <v>14</v>
      </c>
      <c r="EC51" s="1">
        <v>74</v>
      </c>
      <c r="ED51" s="1">
        <v>25</v>
      </c>
      <c r="EE51" s="1">
        <v>153</v>
      </c>
      <c r="EF51" s="1">
        <v>6</v>
      </c>
      <c r="EG51" s="1">
        <v>4</v>
      </c>
      <c r="EI51" s="1">
        <v>1</v>
      </c>
      <c r="EJ51" s="1">
        <v>2</v>
      </c>
      <c r="EK51" s="1">
        <v>46</v>
      </c>
      <c r="EL51" s="1">
        <v>2</v>
      </c>
      <c r="EM51" s="1">
        <v>1</v>
      </c>
      <c r="EN51" s="1">
        <v>2</v>
      </c>
      <c r="EO51" s="1">
        <v>8</v>
      </c>
      <c r="EP51" s="1">
        <v>5098</v>
      </c>
      <c r="EQ51" s="1">
        <v>2398</v>
      </c>
      <c r="ER51" s="1">
        <v>2700</v>
      </c>
      <c r="ES51" s="1">
        <v>12356</v>
      </c>
      <c r="ET51" s="1">
        <v>5830</v>
      </c>
      <c r="EU51" s="1">
        <v>6526</v>
      </c>
      <c r="EV51" s="1">
        <v>10616</v>
      </c>
      <c r="EW51" s="1">
        <v>5092</v>
      </c>
      <c r="EX51" s="1">
        <v>5524</v>
      </c>
      <c r="EY51" s="1">
        <v>12921</v>
      </c>
      <c r="EZ51" s="1">
        <v>6278</v>
      </c>
      <c r="FA51" s="1">
        <v>6643</v>
      </c>
      <c r="FB51" s="1">
        <v>12370</v>
      </c>
      <c r="FC51" s="1">
        <v>5928</v>
      </c>
      <c r="FD51" s="1">
        <v>6442</v>
      </c>
      <c r="FE51" s="3">
        <v>142.64</v>
      </c>
      <c r="FF51" s="3">
        <v>142.37</v>
      </c>
      <c r="FG51" s="3">
        <v>153.45</v>
      </c>
      <c r="FH51" s="1">
        <v>1131</v>
      </c>
      <c r="FI51" s="1">
        <v>1952</v>
      </c>
      <c r="FJ51" s="1">
        <v>567</v>
      </c>
      <c r="FK51" s="1">
        <v>997</v>
      </c>
      <c r="FL51" s="1">
        <v>626</v>
      </c>
      <c r="FM51" s="1">
        <v>3427</v>
      </c>
      <c r="FN51" s="1">
        <v>1768</v>
      </c>
      <c r="FO51" s="1">
        <v>1534</v>
      </c>
      <c r="FP51" s="1">
        <v>3274</v>
      </c>
      <c r="FQ51" s="1">
        <v>1645</v>
      </c>
      <c r="FR51" s="1">
        <v>1629</v>
      </c>
      <c r="FS51" s="3">
        <v>0.26</v>
      </c>
      <c r="FT51" s="3">
        <v>0.09</v>
      </c>
      <c r="FU51" s="3">
        <v>0.16</v>
      </c>
      <c r="FV51" s="3">
        <v>0.05</v>
      </c>
      <c r="FW51" s="3">
        <v>0.08</v>
      </c>
      <c r="FX51" s="3">
        <v>0.05</v>
      </c>
      <c r="FY51" s="3">
        <v>0.28</v>
      </c>
      <c r="FZ51" s="3">
        <v>0.14</v>
      </c>
      <c r="GA51" s="3">
        <v>0.12</v>
      </c>
      <c r="GB51" s="1">
        <v>5</v>
      </c>
      <c r="GC51" s="1">
        <v>5</v>
      </c>
      <c r="GD51" s="3">
        <v>0.69</v>
      </c>
      <c r="GE51" s="3">
        <v>0.24</v>
      </c>
      <c r="GF51" s="3">
        <v>0.01</v>
      </c>
      <c r="GG51" s="1">
        <v>4</v>
      </c>
      <c r="GH51" s="3">
        <v>0.07</v>
      </c>
      <c r="GI51" s="3">
        <v>0.06</v>
      </c>
      <c r="GJ51" s="3">
        <v>0.02</v>
      </c>
      <c r="GK51" s="1">
        <v>2</v>
      </c>
      <c r="GL51" s="3">
        <v>0.15</v>
      </c>
      <c r="GM51" s="3">
        <v>0.07</v>
      </c>
      <c r="GN51">
        <v>82</v>
      </c>
      <c r="GO51">
        <v>6</v>
      </c>
      <c r="GP51">
        <v>3</v>
      </c>
      <c r="GQ51">
        <v>5</v>
      </c>
      <c r="GR51">
        <v>7</v>
      </c>
      <c r="GS51">
        <v>12</v>
      </c>
      <c r="GT51">
        <v>11</v>
      </c>
      <c r="GU51">
        <v>11</v>
      </c>
      <c r="GV51">
        <v>6</v>
      </c>
      <c r="GW51">
        <v>12</v>
      </c>
      <c r="GX51">
        <v>9</v>
      </c>
      <c r="GY51">
        <v>14</v>
      </c>
      <c r="GZ51">
        <v>42</v>
      </c>
      <c r="HA51">
        <v>22</v>
      </c>
      <c r="HB51">
        <v>4</v>
      </c>
      <c r="HC51"/>
      <c r="HD51">
        <v>10</v>
      </c>
      <c r="HE51">
        <v>1</v>
      </c>
      <c r="HF51"/>
      <c r="HG51">
        <v>3</v>
      </c>
      <c r="HH51">
        <v>35</v>
      </c>
      <c r="HI51">
        <v>6</v>
      </c>
      <c r="HJ51">
        <v>1</v>
      </c>
      <c r="HK51">
        <v>2</v>
      </c>
      <c r="HL51">
        <v>2</v>
      </c>
      <c r="HM51">
        <v>16</v>
      </c>
      <c r="HN51">
        <v>3</v>
      </c>
      <c r="HO51">
        <v>3</v>
      </c>
      <c r="HP51" s="31">
        <f t="shared" si="28"/>
        <v>0.029839883551673944</v>
      </c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2.75">
      <c r="A52" s="24">
        <v>374</v>
      </c>
      <c r="B52" s="25" t="s">
        <v>158</v>
      </c>
      <c r="C52" s="26">
        <v>37</v>
      </c>
      <c r="D52" s="25" t="s">
        <v>439</v>
      </c>
      <c r="E52" s="26">
        <v>3</v>
      </c>
      <c r="F52" s="25" t="s">
        <v>422</v>
      </c>
      <c r="G52" s="26">
        <f t="shared" si="15"/>
        <v>0</v>
      </c>
      <c r="H52" s="26">
        <f t="shared" si="16"/>
        <v>1</v>
      </c>
      <c r="I52" s="26">
        <f t="shared" si="17"/>
        <v>0</v>
      </c>
      <c r="J52" s="26">
        <f t="shared" si="18"/>
        <v>0</v>
      </c>
      <c r="K52" t="s">
        <v>612</v>
      </c>
      <c r="L52" s="26">
        <v>0</v>
      </c>
      <c r="M52" s="26">
        <v>0</v>
      </c>
      <c r="N52" s="26">
        <v>1</v>
      </c>
      <c r="O52" s="1" t="s">
        <v>143</v>
      </c>
      <c r="P52" s="26">
        <f t="shared" si="19"/>
        <v>0</v>
      </c>
      <c r="Q52" s="26">
        <f t="shared" si="20"/>
        <v>0</v>
      </c>
      <c r="R52" s="26">
        <f t="shared" si="21"/>
        <v>0</v>
      </c>
      <c r="S52" s="26">
        <f t="shared" si="22"/>
        <v>0</v>
      </c>
      <c r="T52" s="26">
        <f t="shared" si="23"/>
        <v>1</v>
      </c>
      <c r="U52" s="26">
        <f t="shared" si="24"/>
        <v>0</v>
      </c>
      <c r="V52" s="26">
        <f t="shared" si="25"/>
        <v>0</v>
      </c>
      <c r="W52" s="1" t="s">
        <v>144</v>
      </c>
      <c r="X52" s="1">
        <v>0</v>
      </c>
      <c r="Y52" s="55">
        <v>127</v>
      </c>
      <c r="Z52" s="31">
        <f t="shared" si="12"/>
        <v>0.07873527588344699</v>
      </c>
      <c r="AA52">
        <v>17</v>
      </c>
      <c r="AB52">
        <v>75</v>
      </c>
      <c r="AC52">
        <v>30</v>
      </c>
      <c r="AD52">
        <v>5</v>
      </c>
      <c r="AE52" s="2">
        <v>537.259</v>
      </c>
      <c r="AF52" s="3">
        <v>873.69</v>
      </c>
      <c r="AG52" s="1">
        <v>4694</v>
      </c>
      <c r="AH52" s="1">
        <v>2312</v>
      </c>
      <c r="AI52" s="1">
        <v>2382</v>
      </c>
      <c r="AJ52" s="1">
        <v>184</v>
      </c>
      <c r="AK52" s="33">
        <f t="shared" si="27"/>
        <v>0.10239287701725097</v>
      </c>
      <c r="AL52" s="1">
        <v>91</v>
      </c>
      <c r="AM52" s="1">
        <v>93</v>
      </c>
      <c r="AN52" s="1">
        <v>161</v>
      </c>
      <c r="AO52" s="1">
        <v>23</v>
      </c>
      <c r="AP52" s="1">
        <v>97</v>
      </c>
      <c r="AQ52" s="1">
        <v>87</v>
      </c>
      <c r="AR52" s="1">
        <v>6</v>
      </c>
      <c r="AS52" s="1">
        <v>20</v>
      </c>
      <c r="AT52" s="1">
        <v>113</v>
      </c>
      <c r="AU52" s="1">
        <v>45</v>
      </c>
      <c r="AV52" s="1">
        <v>57</v>
      </c>
      <c r="AW52" s="1">
        <v>538</v>
      </c>
      <c r="AX52" s="1">
        <v>258</v>
      </c>
      <c r="AY52" s="1">
        <v>183</v>
      </c>
      <c r="AZ52" s="1">
        <v>76</v>
      </c>
      <c r="BA52" s="1">
        <v>20</v>
      </c>
      <c r="BB52" s="1">
        <v>0</v>
      </c>
      <c r="BC52" s="1">
        <v>27</v>
      </c>
      <c r="BD52" s="1">
        <v>47</v>
      </c>
      <c r="BE52" s="1">
        <v>263</v>
      </c>
      <c r="BF52" s="1">
        <v>9</v>
      </c>
      <c r="BG52" s="1">
        <v>9</v>
      </c>
      <c r="BH52" s="4">
        <v>3195</v>
      </c>
      <c r="BI52" s="11">
        <v>23.53677621283255</v>
      </c>
      <c r="BJ52" s="13">
        <v>56.24413145539906</v>
      </c>
      <c r="BK52" s="11">
        <v>8.88888888888889</v>
      </c>
      <c r="BL52" s="11">
        <v>5.383411580594679</v>
      </c>
      <c r="BM52" s="11">
        <v>1.6275430359937404</v>
      </c>
      <c r="BN52" s="11">
        <v>4.31924882629108</v>
      </c>
      <c r="BO52" s="4">
        <v>2477</v>
      </c>
      <c r="BP52" s="11">
        <v>32.98344771901493</v>
      </c>
      <c r="BQ52" s="13">
        <v>46.184901090028255</v>
      </c>
      <c r="BR52" s="11">
        <v>11.2636253532499</v>
      </c>
      <c r="BS52" s="11">
        <v>1.9781994348001615</v>
      </c>
      <c r="BT52" s="11">
        <v>1.4129995962858295</v>
      </c>
      <c r="BU52" s="11">
        <v>6.176826806620912</v>
      </c>
      <c r="BV52" s="1">
        <v>63</v>
      </c>
      <c r="BW52" s="1">
        <v>965</v>
      </c>
      <c r="BX52" s="1">
        <v>299813</v>
      </c>
      <c r="BY52" s="1">
        <v>54658</v>
      </c>
      <c r="BZ52" s="1">
        <v>36202</v>
      </c>
      <c r="CA52" s="1">
        <v>3</v>
      </c>
      <c r="CC52" s="1">
        <v>1613</v>
      </c>
      <c r="CD52" s="1">
        <v>893</v>
      </c>
      <c r="CE52" s="1">
        <v>720</v>
      </c>
      <c r="CF52" s="1">
        <v>1563</v>
      </c>
      <c r="CG52" s="1">
        <v>50</v>
      </c>
      <c r="CH52" s="1">
        <v>650</v>
      </c>
      <c r="CI52" s="1">
        <v>963</v>
      </c>
      <c r="CJ52" s="38">
        <v>2145</v>
      </c>
      <c r="CK52" s="38">
        <v>132</v>
      </c>
      <c r="CL52" s="38">
        <v>190</v>
      </c>
      <c r="CM52" s="38">
        <v>1062</v>
      </c>
      <c r="CN52" s="38">
        <v>761</v>
      </c>
      <c r="CO52" s="39">
        <f t="shared" si="26"/>
        <v>0.06153846153846154</v>
      </c>
      <c r="CP52" s="35">
        <v>4576</v>
      </c>
      <c r="CQ52" s="38">
        <v>1941</v>
      </c>
      <c r="CR52" s="35">
        <v>84</v>
      </c>
      <c r="CS52" s="35">
        <v>711</v>
      </c>
      <c r="CT52" s="35">
        <v>15</v>
      </c>
      <c r="CU52" s="35">
        <v>1768</v>
      </c>
      <c r="CV52" s="35">
        <v>57</v>
      </c>
      <c r="CW52" s="36">
        <v>139</v>
      </c>
      <c r="CX52" s="36">
        <v>38</v>
      </c>
      <c r="CY52" s="36">
        <v>57</v>
      </c>
      <c r="CZ52" s="36">
        <v>38</v>
      </c>
      <c r="DA52" s="36">
        <v>6</v>
      </c>
      <c r="DB52" s="38">
        <v>2512</v>
      </c>
      <c r="DC52" s="35">
        <v>1387</v>
      </c>
      <c r="DD52" s="35">
        <v>830</v>
      </c>
      <c r="DE52" s="35">
        <v>112</v>
      </c>
      <c r="DF52" s="35">
        <v>183</v>
      </c>
      <c r="DG52" s="35">
        <v>466.58814661789506</v>
      </c>
      <c r="DH52" s="42">
        <v>18.071942446043185</v>
      </c>
      <c r="DI52" s="42">
        <v>1.1710955710955648</v>
      </c>
      <c r="DJ52" s="1">
        <v>255</v>
      </c>
      <c r="DK52" s="1">
        <v>243</v>
      </c>
      <c r="DL52" s="1">
        <v>42721</v>
      </c>
      <c r="DM52" s="1">
        <v>12</v>
      </c>
      <c r="DN52" s="1">
        <v>164</v>
      </c>
      <c r="DO52" s="1">
        <v>13773</v>
      </c>
      <c r="DP52" s="1">
        <v>1968</v>
      </c>
      <c r="DQ52" s="1">
        <v>9</v>
      </c>
      <c r="DR52" s="1">
        <v>48</v>
      </c>
      <c r="DS52" s="1">
        <v>148</v>
      </c>
      <c r="DT52" s="1">
        <v>510</v>
      </c>
      <c r="DU52" s="1">
        <v>737</v>
      </c>
      <c r="DV52" s="1">
        <v>341</v>
      </c>
      <c r="DW52" s="1">
        <v>175</v>
      </c>
      <c r="DX52" s="1">
        <v>27</v>
      </c>
      <c r="DY52" s="1">
        <v>59</v>
      </c>
      <c r="DZ52" s="1">
        <v>2</v>
      </c>
      <c r="EA52" s="1">
        <v>5</v>
      </c>
      <c r="EB52" s="1">
        <v>6</v>
      </c>
      <c r="EC52" s="1">
        <v>8</v>
      </c>
      <c r="ED52" s="1">
        <v>18</v>
      </c>
      <c r="EE52" s="1">
        <v>31</v>
      </c>
      <c r="EG52" s="1">
        <v>5</v>
      </c>
      <c r="EI52" s="1">
        <v>6</v>
      </c>
      <c r="EJ52" s="1">
        <v>1</v>
      </c>
      <c r="EK52" s="1">
        <v>4</v>
      </c>
      <c r="EP52" s="1">
        <v>4175</v>
      </c>
      <c r="EQ52" s="1">
        <v>2064</v>
      </c>
      <c r="ER52" s="1">
        <v>2111</v>
      </c>
      <c r="ES52" s="1">
        <v>4066</v>
      </c>
      <c r="ET52" s="1">
        <v>1978</v>
      </c>
      <c r="EU52" s="1">
        <v>2088</v>
      </c>
      <c r="EV52" s="1">
        <v>4492</v>
      </c>
      <c r="EW52" s="1">
        <v>2193</v>
      </c>
      <c r="EX52" s="1">
        <v>2300</v>
      </c>
      <c r="EY52" s="1">
        <v>4564</v>
      </c>
      <c r="EZ52" s="1">
        <v>2247</v>
      </c>
      <c r="FA52" s="1">
        <v>2317</v>
      </c>
      <c r="FB52" s="1">
        <v>4694</v>
      </c>
      <c r="FC52" s="1">
        <v>2312</v>
      </c>
      <c r="FD52" s="1">
        <v>2382</v>
      </c>
      <c r="FE52" s="3">
        <v>12.43</v>
      </c>
      <c r="FF52" s="3">
        <v>-2.61</v>
      </c>
      <c r="FG52" s="3">
        <v>9.32</v>
      </c>
      <c r="FH52" s="1">
        <v>245</v>
      </c>
      <c r="FI52" s="1">
        <v>453</v>
      </c>
      <c r="FJ52" s="1">
        <v>169</v>
      </c>
      <c r="FK52" s="1">
        <v>370</v>
      </c>
      <c r="FL52" s="1">
        <v>213</v>
      </c>
      <c r="FM52" s="1">
        <v>1412</v>
      </c>
      <c r="FN52" s="1">
        <v>1127</v>
      </c>
      <c r="FO52" s="1">
        <v>716</v>
      </c>
      <c r="FP52" s="1">
        <v>296</v>
      </c>
      <c r="FQ52" s="1">
        <v>171</v>
      </c>
      <c r="FR52" s="1">
        <v>125</v>
      </c>
      <c r="FS52" s="3">
        <v>0.06</v>
      </c>
      <c r="FT52" s="3">
        <v>0.05</v>
      </c>
      <c r="FU52" s="3">
        <v>0.1</v>
      </c>
      <c r="FV52" s="3">
        <v>0.04</v>
      </c>
      <c r="FW52" s="3">
        <v>0.08</v>
      </c>
      <c r="FX52" s="3">
        <v>0.05</v>
      </c>
      <c r="FY52" s="3">
        <v>0.3</v>
      </c>
      <c r="FZ52" s="3">
        <v>0.24</v>
      </c>
      <c r="GA52" s="3">
        <v>0.15</v>
      </c>
      <c r="GB52" s="1">
        <v>1</v>
      </c>
      <c r="GC52" s="1">
        <v>1</v>
      </c>
      <c r="GD52" s="3">
        <v>0.48</v>
      </c>
      <c r="GE52" s="3">
        <v>0.49</v>
      </c>
      <c r="GF52" s="3">
        <v>0.04</v>
      </c>
      <c r="GG52" s="1">
        <v>1</v>
      </c>
      <c r="GH52" s="3">
        <v>0.04</v>
      </c>
      <c r="GI52" s="3">
        <v>0.02</v>
      </c>
      <c r="GJ52" s="3">
        <v>0.02</v>
      </c>
      <c r="GK52" s="1">
        <v>4</v>
      </c>
      <c r="GL52" s="3">
        <v>0.14</v>
      </c>
      <c r="GM52" s="3">
        <v>0.21</v>
      </c>
      <c r="GN52">
        <v>127</v>
      </c>
      <c r="GO52">
        <v>11</v>
      </c>
      <c r="GP52">
        <v>10</v>
      </c>
      <c r="GQ52">
        <v>9</v>
      </c>
      <c r="GR52">
        <v>10</v>
      </c>
      <c r="GS52">
        <v>11</v>
      </c>
      <c r="GT52">
        <v>19</v>
      </c>
      <c r="GU52">
        <v>16</v>
      </c>
      <c r="GV52">
        <v>17</v>
      </c>
      <c r="GW52">
        <v>12</v>
      </c>
      <c r="GX52">
        <v>12</v>
      </c>
      <c r="GY52">
        <v>17</v>
      </c>
      <c r="GZ52">
        <v>75</v>
      </c>
      <c r="HA52">
        <v>30</v>
      </c>
      <c r="HB52">
        <v>5</v>
      </c>
      <c r="HC52"/>
      <c r="HD52">
        <v>8</v>
      </c>
      <c r="HE52">
        <v>1</v>
      </c>
      <c r="HF52">
        <v>2</v>
      </c>
      <c r="HG52">
        <v>5</v>
      </c>
      <c r="HH52">
        <v>64</v>
      </c>
      <c r="HI52">
        <v>11</v>
      </c>
      <c r="HJ52"/>
      <c r="HK52">
        <v>9</v>
      </c>
      <c r="HL52">
        <v>9</v>
      </c>
      <c r="HM52">
        <v>15</v>
      </c>
      <c r="HN52">
        <v>2</v>
      </c>
      <c r="HO52">
        <v>1</v>
      </c>
      <c r="HP52" s="31">
        <f t="shared" si="28"/>
        <v>0.07873527588344699</v>
      </c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2.75">
      <c r="A53" s="24">
        <v>375</v>
      </c>
      <c r="B53" s="25" t="s">
        <v>441</v>
      </c>
      <c r="C53" s="26">
        <v>37</v>
      </c>
      <c r="D53" s="25" t="s">
        <v>439</v>
      </c>
      <c r="E53" s="26">
        <v>3</v>
      </c>
      <c r="F53" s="25" t="s">
        <v>422</v>
      </c>
      <c r="G53" s="26">
        <f t="shared" si="15"/>
        <v>0</v>
      </c>
      <c r="H53" s="26">
        <f t="shared" si="16"/>
        <v>1</v>
      </c>
      <c r="I53" s="26">
        <f t="shared" si="17"/>
        <v>0</v>
      </c>
      <c r="J53" s="26">
        <f t="shared" si="18"/>
        <v>0</v>
      </c>
      <c r="K53" t="s">
        <v>612</v>
      </c>
      <c r="L53" s="26">
        <v>0</v>
      </c>
      <c r="M53" s="26">
        <v>0</v>
      </c>
      <c r="N53" s="26">
        <v>1</v>
      </c>
      <c r="O53" s="1" t="s">
        <v>140</v>
      </c>
      <c r="P53" s="26">
        <f t="shared" si="19"/>
        <v>0</v>
      </c>
      <c r="Q53" s="26">
        <f t="shared" si="20"/>
        <v>0</v>
      </c>
      <c r="R53" s="26">
        <f t="shared" si="21"/>
        <v>0</v>
      </c>
      <c r="S53" s="26">
        <f t="shared" si="22"/>
        <v>1</v>
      </c>
      <c r="T53" s="26">
        <f t="shared" si="23"/>
        <v>0</v>
      </c>
      <c r="U53" s="26">
        <f t="shared" si="24"/>
        <v>0</v>
      </c>
      <c r="V53" s="26">
        <f t="shared" si="25"/>
        <v>0</v>
      </c>
      <c r="W53" s="1" t="s">
        <v>481</v>
      </c>
      <c r="X53" s="1">
        <v>0</v>
      </c>
      <c r="Y53" s="55">
        <v>29</v>
      </c>
      <c r="Z53" s="31">
        <f t="shared" si="12"/>
        <v>0.013908872901678656</v>
      </c>
      <c r="AA53">
        <v>7</v>
      </c>
      <c r="AB53">
        <v>13</v>
      </c>
      <c r="AC53">
        <v>8</v>
      </c>
      <c r="AD53">
        <v>1</v>
      </c>
      <c r="AE53" s="2">
        <v>120.61</v>
      </c>
      <c r="AF53" s="3">
        <v>6152.05</v>
      </c>
      <c r="AG53" s="1">
        <v>7420</v>
      </c>
      <c r="AH53" s="1">
        <v>3667</v>
      </c>
      <c r="AI53" s="1">
        <v>3754</v>
      </c>
      <c r="AJ53" s="1">
        <v>627</v>
      </c>
      <c r="AK53" s="33">
        <f t="shared" si="27"/>
        <v>0.23119469026548672</v>
      </c>
      <c r="AL53" s="1">
        <v>389</v>
      </c>
      <c r="AM53" s="1">
        <v>238</v>
      </c>
      <c r="AN53" s="1">
        <v>440</v>
      </c>
      <c r="AO53" s="1">
        <v>187</v>
      </c>
      <c r="AP53" s="1">
        <v>440</v>
      </c>
      <c r="AQ53" s="1">
        <v>187</v>
      </c>
      <c r="AR53" s="1">
        <v>6</v>
      </c>
      <c r="AS53" s="1">
        <v>60</v>
      </c>
      <c r="AT53" s="1">
        <v>484</v>
      </c>
      <c r="AU53" s="1">
        <v>77</v>
      </c>
      <c r="AV53" s="1">
        <v>256</v>
      </c>
      <c r="AW53" s="1">
        <v>116</v>
      </c>
      <c r="AX53" s="1">
        <v>106</v>
      </c>
      <c r="AY53" s="1">
        <v>58</v>
      </c>
      <c r="AZ53" s="1">
        <v>44</v>
      </c>
      <c r="BA53" s="1">
        <v>0</v>
      </c>
      <c r="BB53" s="1">
        <v>0</v>
      </c>
      <c r="BC53" s="1">
        <v>28</v>
      </c>
      <c r="BD53" s="1">
        <v>20</v>
      </c>
      <c r="BE53" s="1">
        <v>6</v>
      </c>
      <c r="BF53" s="1">
        <v>0</v>
      </c>
      <c r="BG53" s="1">
        <v>4</v>
      </c>
      <c r="BH53" s="4">
        <v>3760</v>
      </c>
      <c r="BI53" s="11">
        <v>25</v>
      </c>
      <c r="BJ53" s="13">
        <v>59.148936170212764</v>
      </c>
      <c r="BK53" s="11">
        <v>5.585106382978723</v>
      </c>
      <c r="BL53" s="11">
        <v>2.9521276595744683</v>
      </c>
      <c r="BM53" s="11">
        <v>1.8617021276595744</v>
      </c>
      <c r="BN53" s="11">
        <v>5.452127659574469</v>
      </c>
      <c r="BO53" s="4">
        <v>2653</v>
      </c>
      <c r="BP53" s="11">
        <v>34.15001884658877</v>
      </c>
      <c r="BQ53" s="13">
        <v>52.619675838673196</v>
      </c>
      <c r="BR53" s="11">
        <v>4.033169996230682</v>
      </c>
      <c r="BS53" s="11">
        <v>1.0554089709762533</v>
      </c>
      <c r="BT53" s="11">
        <v>1.6584998115341123</v>
      </c>
      <c r="BU53" s="11">
        <v>6.483226535996985</v>
      </c>
      <c r="BV53" s="1">
        <v>16</v>
      </c>
      <c r="BW53" s="1">
        <v>89</v>
      </c>
      <c r="BX53" s="1">
        <v>18762</v>
      </c>
      <c r="BY53" s="1">
        <v>3430</v>
      </c>
      <c r="BZ53" s="1">
        <v>2690</v>
      </c>
      <c r="CC53" s="1">
        <v>2085</v>
      </c>
      <c r="CD53" s="1">
        <v>1242</v>
      </c>
      <c r="CE53" s="1">
        <v>843</v>
      </c>
      <c r="CF53" s="1">
        <v>1752</v>
      </c>
      <c r="CG53" s="1">
        <v>333</v>
      </c>
      <c r="CH53" s="1">
        <v>1322</v>
      </c>
      <c r="CI53" s="1">
        <v>763</v>
      </c>
      <c r="CJ53" s="38">
        <v>2933</v>
      </c>
      <c r="CK53" s="38">
        <v>83</v>
      </c>
      <c r="CL53" s="38">
        <v>218</v>
      </c>
      <c r="CM53" s="38">
        <v>1103</v>
      </c>
      <c r="CN53" s="38">
        <v>1529</v>
      </c>
      <c r="CO53" s="39">
        <f t="shared" si="26"/>
        <v>0.028298670303443574</v>
      </c>
      <c r="CP53" s="35">
        <v>7073</v>
      </c>
      <c r="CQ53" s="38">
        <v>2661</v>
      </c>
      <c r="CR53" s="35">
        <v>352</v>
      </c>
      <c r="CS53" s="35">
        <v>1025</v>
      </c>
      <c r="CT53" s="35">
        <v>7</v>
      </c>
      <c r="CU53" s="35">
        <v>2530</v>
      </c>
      <c r="CV53" s="35">
        <v>498</v>
      </c>
      <c r="CW53" s="36">
        <v>62</v>
      </c>
      <c r="CX53" s="36">
        <v>6</v>
      </c>
      <c r="CY53" s="36">
        <v>26</v>
      </c>
      <c r="CZ53" s="36">
        <v>24</v>
      </c>
      <c r="DA53" s="36">
        <v>6</v>
      </c>
      <c r="DB53" s="38">
        <v>341</v>
      </c>
      <c r="DC53" s="35">
        <v>79</v>
      </c>
      <c r="DD53" s="35">
        <v>102</v>
      </c>
      <c r="DE53" s="35">
        <v>88</v>
      </c>
      <c r="DF53" s="35">
        <v>72</v>
      </c>
      <c r="DG53" s="35">
        <v>294.09887586957626</v>
      </c>
      <c r="DH53" s="42">
        <v>5.5</v>
      </c>
      <c r="DI53" s="42">
        <v>0.11626321172860506</v>
      </c>
      <c r="DJ53" s="1">
        <v>21</v>
      </c>
      <c r="DK53" s="1">
        <v>15</v>
      </c>
      <c r="DL53" s="1">
        <v>2406</v>
      </c>
      <c r="DM53" s="1">
        <v>5</v>
      </c>
      <c r="DN53" s="1">
        <v>22</v>
      </c>
      <c r="DO53" s="1">
        <v>838</v>
      </c>
      <c r="DP53" s="1">
        <v>3266</v>
      </c>
      <c r="DQ53" s="1">
        <v>154</v>
      </c>
      <c r="DR53" s="1">
        <v>331</v>
      </c>
      <c r="DS53" s="1">
        <v>554</v>
      </c>
      <c r="DT53" s="1">
        <v>1412</v>
      </c>
      <c r="DU53" s="1">
        <v>603</v>
      </c>
      <c r="DV53" s="1">
        <v>142</v>
      </c>
      <c r="DW53" s="1">
        <v>70</v>
      </c>
      <c r="DX53" s="1">
        <v>35</v>
      </c>
      <c r="DY53" s="1">
        <v>84</v>
      </c>
      <c r="DZ53" s="1">
        <v>1</v>
      </c>
      <c r="EA53" s="1">
        <v>10</v>
      </c>
      <c r="EB53" s="1">
        <v>13</v>
      </c>
      <c r="EC53" s="1">
        <v>11</v>
      </c>
      <c r="ED53" s="1">
        <v>10</v>
      </c>
      <c r="EE53" s="1">
        <v>38</v>
      </c>
      <c r="EF53" s="1">
        <v>3</v>
      </c>
      <c r="EG53" s="1">
        <v>6</v>
      </c>
      <c r="EH53" s="1">
        <v>1</v>
      </c>
      <c r="EK53" s="1">
        <v>17</v>
      </c>
      <c r="EL53" s="1">
        <v>7</v>
      </c>
      <c r="EM53" s="1">
        <v>1</v>
      </c>
      <c r="EO53" s="1">
        <v>1</v>
      </c>
      <c r="EP53" s="1">
        <v>8834</v>
      </c>
      <c r="EQ53" s="1">
        <v>4151</v>
      </c>
      <c r="ER53" s="1">
        <v>4683</v>
      </c>
      <c r="ES53" s="1">
        <v>7673</v>
      </c>
      <c r="ET53" s="1">
        <v>3480</v>
      </c>
      <c r="EU53" s="1">
        <v>4193</v>
      </c>
      <c r="EV53" s="1">
        <v>7077</v>
      </c>
      <c r="EW53" s="1">
        <v>3406</v>
      </c>
      <c r="EX53" s="1">
        <v>3671</v>
      </c>
      <c r="EY53" s="1">
        <v>7289</v>
      </c>
      <c r="EZ53" s="1">
        <v>3572</v>
      </c>
      <c r="FA53" s="1">
        <v>3717</v>
      </c>
      <c r="FB53" s="1">
        <v>7420</v>
      </c>
      <c r="FC53" s="1">
        <v>3667</v>
      </c>
      <c r="FD53" s="1">
        <v>3754</v>
      </c>
      <c r="FE53" s="3">
        <v>-16.01</v>
      </c>
      <c r="FF53" s="3">
        <v>-13.14</v>
      </c>
      <c r="FG53" s="3">
        <v>-17.49</v>
      </c>
      <c r="FH53" s="1">
        <v>481</v>
      </c>
      <c r="FI53" s="1">
        <v>759</v>
      </c>
      <c r="FJ53" s="1">
        <v>259</v>
      </c>
      <c r="FK53" s="1">
        <v>640</v>
      </c>
      <c r="FL53" s="1">
        <v>436</v>
      </c>
      <c r="FM53" s="1">
        <v>2284</v>
      </c>
      <c r="FN53" s="1">
        <v>1529</v>
      </c>
      <c r="FO53" s="1">
        <v>1033</v>
      </c>
      <c r="FP53" s="1">
        <v>1633</v>
      </c>
      <c r="FQ53" s="1">
        <v>851</v>
      </c>
      <c r="FR53" s="1">
        <v>782</v>
      </c>
      <c r="FS53" s="3">
        <v>0.22</v>
      </c>
      <c r="FT53" s="3">
        <v>0.06</v>
      </c>
      <c r="FU53" s="3">
        <v>0.1</v>
      </c>
      <c r="FV53" s="3">
        <v>0.03</v>
      </c>
      <c r="FW53" s="3">
        <v>0.09</v>
      </c>
      <c r="FX53" s="3">
        <v>0.06</v>
      </c>
      <c r="FY53" s="3">
        <v>0.31</v>
      </c>
      <c r="FZ53" s="3">
        <v>0.21</v>
      </c>
      <c r="GA53" s="3">
        <v>0.14</v>
      </c>
      <c r="GB53" s="1">
        <v>5</v>
      </c>
      <c r="GC53" s="1">
        <v>5</v>
      </c>
      <c r="GD53" s="3">
        <v>0.91</v>
      </c>
      <c r="GE53" s="3">
        <v>0.05</v>
      </c>
      <c r="GF53" s="3">
        <v>0</v>
      </c>
      <c r="GG53" s="1">
        <v>4</v>
      </c>
      <c r="GH53" s="3">
        <v>0.08</v>
      </c>
      <c r="GI53" s="3">
        <v>0.06</v>
      </c>
      <c r="GJ53" s="3">
        <v>0.03</v>
      </c>
      <c r="GK53" s="1">
        <v>2</v>
      </c>
      <c r="GL53" s="3">
        <v>0.18</v>
      </c>
      <c r="GM53" s="3">
        <v>0.1</v>
      </c>
      <c r="GN53">
        <v>29</v>
      </c>
      <c r="GO53">
        <v>1</v>
      </c>
      <c r="GP53">
        <v>1</v>
      </c>
      <c r="GQ53">
        <v>1</v>
      </c>
      <c r="GR53">
        <v>3</v>
      </c>
      <c r="GS53">
        <v>4</v>
      </c>
      <c r="GT53">
        <v>4</v>
      </c>
      <c r="GU53">
        <v>5</v>
      </c>
      <c r="GV53">
        <v>5</v>
      </c>
      <c r="GW53">
        <v>2</v>
      </c>
      <c r="GX53">
        <v>3</v>
      </c>
      <c r="GY53">
        <v>7</v>
      </c>
      <c r="GZ53">
        <v>13</v>
      </c>
      <c r="HA53">
        <v>8</v>
      </c>
      <c r="HB53">
        <v>1</v>
      </c>
      <c r="HC53"/>
      <c r="HD53">
        <v>7</v>
      </c>
      <c r="HE53"/>
      <c r="HF53"/>
      <c r="HG53"/>
      <c r="HH53">
        <v>10</v>
      </c>
      <c r="HI53">
        <v>3</v>
      </c>
      <c r="HJ53"/>
      <c r="HK53">
        <v>1</v>
      </c>
      <c r="HL53">
        <v>1</v>
      </c>
      <c r="HM53">
        <v>5</v>
      </c>
      <c r="HN53"/>
      <c r="HO53">
        <v>2</v>
      </c>
      <c r="HP53" s="31">
        <f t="shared" si="28"/>
        <v>0.013908872901678656</v>
      </c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2.75">
      <c r="A54" s="24">
        <v>381</v>
      </c>
      <c r="B54" s="25" t="s">
        <v>442</v>
      </c>
      <c r="C54" s="26">
        <v>38</v>
      </c>
      <c r="D54" s="25" t="s">
        <v>443</v>
      </c>
      <c r="E54" s="26">
        <v>3</v>
      </c>
      <c r="F54" s="25" t="s">
        <v>422</v>
      </c>
      <c r="G54" s="26">
        <f t="shared" si="15"/>
        <v>0</v>
      </c>
      <c r="H54" s="26">
        <f t="shared" si="16"/>
        <v>1</v>
      </c>
      <c r="I54" s="26">
        <f t="shared" si="17"/>
        <v>0</v>
      </c>
      <c r="J54" s="26">
        <f t="shared" si="18"/>
        <v>0</v>
      </c>
      <c r="K54" t="s">
        <v>614</v>
      </c>
      <c r="L54" s="26">
        <v>0</v>
      </c>
      <c r="M54" s="26">
        <v>0</v>
      </c>
      <c r="N54" s="26">
        <v>0</v>
      </c>
      <c r="O54" s="1" t="s">
        <v>473</v>
      </c>
      <c r="P54" s="26">
        <f t="shared" si="19"/>
        <v>0</v>
      </c>
      <c r="Q54" s="26">
        <f t="shared" si="20"/>
        <v>0</v>
      </c>
      <c r="R54" s="26">
        <f t="shared" si="21"/>
        <v>0</v>
      </c>
      <c r="S54" s="26">
        <f t="shared" si="22"/>
        <v>0</v>
      </c>
      <c r="T54" s="26">
        <f t="shared" si="23"/>
        <v>0</v>
      </c>
      <c r="U54" s="26">
        <f t="shared" si="24"/>
        <v>1</v>
      </c>
      <c r="V54" s="26">
        <f t="shared" si="25"/>
        <v>0</v>
      </c>
      <c r="W54" s="1" t="s">
        <v>482</v>
      </c>
      <c r="X54" s="1">
        <v>0</v>
      </c>
      <c r="Y54" s="55">
        <v>109</v>
      </c>
      <c r="Z54" s="31">
        <f t="shared" si="12"/>
        <v>0.0351159793814433</v>
      </c>
      <c r="AA54">
        <v>13</v>
      </c>
      <c r="AB54">
        <v>53</v>
      </c>
      <c r="AC54">
        <v>38</v>
      </c>
      <c r="AD54">
        <v>5</v>
      </c>
      <c r="AE54" s="2">
        <v>516.896</v>
      </c>
      <c r="AF54" s="3">
        <v>2001.18</v>
      </c>
      <c r="AG54" s="1">
        <v>10344</v>
      </c>
      <c r="AH54" s="1">
        <v>5132</v>
      </c>
      <c r="AI54" s="1">
        <v>5212</v>
      </c>
      <c r="AJ54" s="1">
        <v>522</v>
      </c>
      <c r="AK54" s="33">
        <f t="shared" si="27"/>
        <v>0.14396028681742967</v>
      </c>
      <c r="AL54" s="1">
        <v>318</v>
      </c>
      <c r="AM54" s="1">
        <v>204</v>
      </c>
      <c r="AN54" s="1">
        <v>409</v>
      </c>
      <c r="AO54" s="1">
        <v>113</v>
      </c>
      <c r="AP54" s="1">
        <v>331</v>
      </c>
      <c r="AQ54" s="1">
        <v>191</v>
      </c>
      <c r="AR54" s="1">
        <v>11</v>
      </c>
      <c r="AS54" s="1">
        <v>45</v>
      </c>
      <c r="AT54" s="1">
        <v>361</v>
      </c>
      <c r="AU54" s="1">
        <v>105</v>
      </c>
      <c r="AV54" s="1">
        <v>195</v>
      </c>
      <c r="AW54" s="1">
        <v>509</v>
      </c>
      <c r="AX54" s="1">
        <v>502</v>
      </c>
      <c r="AY54" s="1">
        <v>360</v>
      </c>
      <c r="AZ54" s="1">
        <v>121</v>
      </c>
      <c r="BA54" s="1">
        <v>135</v>
      </c>
      <c r="BB54" s="1">
        <v>0</v>
      </c>
      <c r="BC54" s="1">
        <v>81</v>
      </c>
      <c r="BD54" s="1">
        <v>61</v>
      </c>
      <c r="BE54" s="1">
        <v>7</v>
      </c>
      <c r="BF54" s="1">
        <v>0</v>
      </c>
      <c r="BG54" s="1">
        <v>0</v>
      </c>
      <c r="BH54" s="4">
        <v>6047</v>
      </c>
      <c r="BI54" s="11">
        <v>23.681164213659667</v>
      </c>
      <c r="BJ54" s="13">
        <v>54.324458409128496</v>
      </c>
      <c r="BK54" s="11">
        <v>8.91351083181743</v>
      </c>
      <c r="BL54" s="11">
        <v>5.5564742847693065</v>
      </c>
      <c r="BM54" s="11">
        <v>2.265586241111295</v>
      </c>
      <c r="BN54" s="11">
        <v>5.258806019513808</v>
      </c>
      <c r="BO54" s="4">
        <v>4551</v>
      </c>
      <c r="BP54" s="11">
        <v>36.03603603603604</v>
      </c>
      <c r="BQ54" s="13">
        <v>47.06657877389585</v>
      </c>
      <c r="BR54" s="11">
        <v>7.163260821797407</v>
      </c>
      <c r="BS54" s="11">
        <v>1.8018018018018018</v>
      </c>
      <c r="BT54" s="11">
        <v>2.0874533069655024</v>
      </c>
      <c r="BU54" s="11">
        <v>5.844869259503406</v>
      </c>
      <c r="BV54" s="1">
        <v>43</v>
      </c>
      <c r="BW54" s="1">
        <v>358</v>
      </c>
      <c r="BX54" s="1">
        <v>124239</v>
      </c>
      <c r="BY54" s="1">
        <v>23373</v>
      </c>
      <c r="BZ54" s="1">
        <v>17944</v>
      </c>
      <c r="CA54" s="1">
        <v>8</v>
      </c>
      <c r="CC54" s="1">
        <v>3104</v>
      </c>
      <c r="CD54" s="1">
        <v>1768</v>
      </c>
      <c r="CE54" s="1">
        <v>1336</v>
      </c>
      <c r="CF54" s="1">
        <v>2762</v>
      </c>
      <c r="CG54" s="1">
        <v>342</v>
      </c>
      <c r="CH54" s="1">
        <v>1483</v>
      </c>
      <c r="CI54" s="1">
        <v>1621</v>
      </c>
      <c r="CJ54" s="38">
        <v>4219</v>
      </c>
      <c r="CK54" s="38">
        <v>266</v>
      </c>
      <c r="CL54" s="38">
        <v>371</v>
      </c>
      <c r="CM54" s="38">
        <v>1889</v>
      </c>
      <c r="CN54" s="38">
        <v>1693</v>
      </c>
      <c r="CO54" s="39">
        <f t="shared" si="26"/>
        <v>0.06304811566721973</v>
      </c>
      <c r="CP54" s="35">
        <v>9961</v>
      </c>
      <c r="CQ54" s="38">
        <v>3868</v>
      </c>
      <c r="CR54" s="35">
        <v>352</v>
      </c>
      <c r="CS54" s="35">
        <v>2428</v>
      </c>
      <c r="CT54" s="35">
        <v>29</v>
      </c>
      <c r="CU54" s="35">
        <v>3059</v>
      </c>
      <c r="CV54" s="35">
        <v>225</v>
      </c>
      <c r="CW54" s="36">
        <v>317</v>
      </c>
      <c r="CX54" s="36">
        <v>75</v>
      </c>
      <c r="CY54" s="36">
        <v>103</v>
      </c>
      <c r="CZ54" s="36">
        <v>114</v>
      </c>
      <c r="DA54" s="36">
        <v>25</v>
      </c>
      <c r="DB54" s="38">
        <v>19836</v>
      </c>
      <c r="DC54" s="35">
        <v>16332</v>
      </c>
      <c r="DD54" s="35">
        <v>1849</v>
      </c>
      <c r="DE54" s="35">
        <v>898</v>
      </c>
      <c r="DF54" s="35">
        <v>757</v>
      </c>
      <c r="DG54" s="35">
        <v>3895.9959979424325</v>
      </c>
      <c r="DH54" s="42">
        <v>62.574132492114</v>
      </c>
      <c r="DI54" s="42">
        <v>4.701588054041254</v>
      </c>
      <c r="DJ54" s="1">
        <v>675</v>
      </c>
      <c r="DK54" s="1">
        <v>644</v>
      </c>
      <c r="DL54" s="1">
        <v>33951</v>
      </c>
      <c r="DM54" s="1">
        <v>23</v>
      </c>
      <c r="DN54" s="1">
        <v>86</v>
      </c>
      <c r="DO54" s="1">
        <v>4478</v>
      </c>
      <c r="DP54" s="1">
        <v>4968</v>
      </c>
      <c r="DQ54" s="1">
        <v>72</v>
      </c>
      <c r="DR54" s="1">
        <v>189</v>
      </c>
      <c r="DS54" s="1">
        <v>1343</v>
      </c>
      <c r="DT54" s="1">
        <v>1728</v>
      </c>
      <c r="DU54" s="1">
        <v>986</v>
      </c>
      <c r="DV54" s="1">
        <v>389</v>
      </c>
      <c r="DW54" s="1">
        <v>261</v>
      </c>
      <c r="DX54" s="1">
        <v>82</v>
      </c>
      <c r="DY54" s="1">
        <v>174</v>
      </c>
      <c r="DZ54" s="1">
        <v>18</v>
      </c>
      <c r="EA54" s="1">
        <v>30</v>
      </c>
      <c r="EB54" s="1">
        <v>23</v>
      </c>
      <c r="EC54" s="1">
        <v>47</v>
      </c>
      <c r="ED54" s="1">
        <v>32</v>
      </c>
      <c r="EE54" s="1">
        <v>57</v>
      </c>
      <c r="EF54" s="1">
        <v>4</v>
      </c>
      <c r="EG54" s="1">
        <v>7</v>
      </c>
      <c r="EH54" s="1">
        <v>3</v>
      </c>
      <c r="EI54" s="1">
        <v>8</v>
      </c>
      <c r="EK54" s="1">
        <v>22</v>
      </c>
      <c r="EM54" s="1">
        <v>2</v>
      </c>
      <c r="EN54" s="1">
        <v>2</v>
      </c>
      <c r="EO54" s="1">
        <v>1</v>
      </c>
      <c r="EP54" s="1">
        <v>12200</v>
      </c>
      <c r="EQ54" s="1">
        <v>5836</v>
      </c>
      <c r="ER54" s="1">
        <v>6364</v>
      </c>
      <c r="ES54" s="1">
        <v>10678</v>
      </c>
      <c r="ET54" s="1">
        <v>5001</v>
      </c>
      <c r="EU54" s="1">
        <v>5677</v>
      </c>
      <c r="EV54" s="1">
        <v>10062</v>
      </c>
      <c r="EW54" s="1">
        <v>4764</v>
      </c>
      <c r="EX54" s="1">
        <v>5298</v>
      </c>
      <c r="EY54" s="1">
        <v>10299</v>
      </c>
      <c r="EZ54" s="1">
        <v>4982</v>
      </c>
      <c r="FA54" s="1">
        <v>5317</v>
      </c>
      <c r="FB54" s="1">
        <v>10344</v>
      </c>
      <c r="FC54" s="1">
        <v>5132</v>
      </c>
      <c r="FD54" s="1">
        <v>5212</v>
      </c>
      <c r="FE54" s="3">
        <v>-15.21</v>
      </c>
      <c r="FF54" s="3">
        <v>-12.48</v>
      </c>
      <c r="FG54" s="3">
        <v>-15.58</v>
      </c>
      <c r="FH54" s="1">
        <v>536</v>
      </c>
      <c r="FI54" s="1">
        <v>795</v>
      </c>
      <c r="FJ54" s="1">
        <v>263</v>
      </c>
      <c r="FK54" s="1">
        <v>725</v>
      </c>
      <c r="FL54" s="1">
        <v>678</v>
      </c>
      <c r="FM54" s="1">
        <v>3227</v>
      </c>
      <c r="FN54" s="1">
        <v>2163</v>
      </c>
      <c r="FO54" s="1">
        <v>1881</v>
      </c>
      <c r="FP54" s="1">
        <v>1372</v>
      </c>
      <c r="FQ54" s="1">
        <v>741</v>
      </c>
      <c r="FR54" s="1">
        <v>631</v>
      </c>
      <c r="FS54" s="3">
        <v>0.13</v>
      </c>
      <c r="FT54" s="3">
        <v>0.05</v>
      </c>
      <c r="FU54" s="3">
        <v>0.08</v>
      </c>
      <c r="FV54" s="3">
        <v>0.03</v>
      </c>
      <c r="FW54" s="3">
        <v>0.07</v>
      </c>
      <c r="FX54" s="3">
        <v>0.07</v>
      </c>
      <c r="FY54" s="3">
        <v>0.31</v>
      </c>
      <c r="FZ54" s="3">
        <v>0.21</v>
      </c>
      <c r="GA54" s="3">
        <v>0.18</v>
      </c>
      <c r="GB54" s="1">
        <v>1</v>
      </c>
      <c r="GC54" s="1">
        <v>3</v>
      </c>
      <c r="GD54" s="3">
        <v>0.99</v>
      </c>
      <c r="GE54" s="3">
        <v>0.01</v>
      </c>
      <c r="GF54" s="3">
        <v>0.27</v>
      </c>
      <c r="GG54" s="1">
        <v>2</v>
      </c>
      <c r="GH54" s="3">
        <v>0.05</v>
      </c>
      <c r="GI54" s="3">
        <v>0.03</v>
      </c>
      <c r="GJ54" s="3">
        <v>0.02</v>
      </c>
      <c r="GK54" s="1">
        <v>4</v>
      </c>
      <c r="GL54" s="3">
        <v>0.14</v>
      </c>
      <c r="GM54" s="3">
        <v>0.16</v>
      </c>
      <c r="GN54">
        <v>109</v>
      </c>
      <c r="GO54">
        <v>5</v>
      </c>
      <c r="GP54">
        <v>7</v>
      </c>
      <c r="GQ54">
        <v>9</v>
      </c>
      <c r="GR54">
        <v>9</v>
      </c>
      <c r="GS54">
        <v>15</v>
      </c>
      <c r="GT54">
        <v>14</v>
      </c>
      <c r="GU54">
        <v>13</v>
      </c>
      <c r="GV54">
        <v>13</v>
      </c>
      <c r="GW54">
        <v>10</v>
      </c>
      <c r="GX54">
        <v>14</v>
      </c>
      <c r="GY54">
        <v>13</v>
      </c>
      <c r="GZ54">
        <v>53</v>
      </c>
      <c r="HA54">
        <v>38</v>
      </c>
      <c r="HB54">
        <v>5</v>
      </c>
      <c r="HC54"/>
      <c r="HD54">
        <v>7</v>
      </c>
      <c r="HE54"/>
      <c r="HF54"/>
      <c r="HG54">
        <v>6</v>
      </c>
      <c r="HH54">
        <v>46</v>
      </c>
      <c r="HI54">
        <v>4</v>
      </c>
      <c r="HJ54">
        <v>3</v>
      </c>
      <c r="HK54">
        <v>7</v>
      </c>
      <c r="HL54">
        <v>3</v>
      </c>
      <c r="HM54">
        <v>26</v>
      </c>
      <c r="HN54">
        <v>4</v>
      </c>
      <c r="HO54">
        <v>3</v>
      </c>
      <c r="HP54" s="31">
        <f t="shared" si="28"/>
        <v>0.0351159793814433</v>
      </c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2.75">
      <c r="A55" s="24">
        <v>382</v>
      </c>
      <c r="B55" s="25" t="s">
        <v>444</v>
      </c>
      <c r="C55" s="26">
        <v>38</v>
      </c>
      <c r="D55" s="25" t="s">
        <v>443</v>
      </c>
      <c r="E55" s="26">
        <v>3</v>
      </c>
      <c r="F55" s="25" t="s">
        <v>422</v>
      </c>
      <c r="G55" s="26">
        <f t="shared" si="15"/>
        <v>0</v>
      </c>
      <c r="H55" s="26">
        <f t="shared" si="16"/>
        <v>1</v>
      </c>
      <c r="I55" s="26">
        <f t="shared" si="17"/>
        <v>0</v>
      </c>
      <c r="J55" s="26">
        <f t="shared" si="18"/>
        <v>0</v>
      </c>
      <c r="K55" t="s">
        <v>614</v>
      </c>
      <c r="L55" s="26">
        <v>0</v>
      </c>
      <c r="M55" s="26">
        <v>0</v>
      </c>
      <c r="N55" s="26">
        <v>0</v>
      </c>
      <c r="O55" s="1" t="s">
        <v>472</v>
      </c>
      <c r="P55" s="26">
        <f t="shared" si="19"/>
        <v>0</v>
      </c>
      <c r="Q55" s="26">
        <f t="shared" si="20"/>
        <v>0</v>
      </c>
      <c r="R55" s="26">
        <f t="shared" si="21"/>
        <v>1</v>
      </c>
      <c r="S55" s="26">
        <f t="shared" si="22"/>
        <v>0</v>
      </c>
      <c r="T55" s="26">
        <f t="shared" si="23"/>
        <v>0</v>
      </c>
      <c r="U55" s="26">
        <f t="shared" si="24"/>
        <v>0</v>
      </c>
      <c r="V55" s="26">
        <f t="shared" si="25"/>
        <v>0</v>
      </c>
      <c r="W55" s="1" t="s">
        <v>480</v>
      </c>
      <c r="X55" s="1">
        <v>0</v>
      </c>
      <c r="Y55" s="55">
        <v>317</v>
      </c>
      <c r="Z55" s="31">
        <f t="shared" si="12"/>
        <v>0.08909499718943227</v>
      </c>
      <c r="AA55">
        <v>73</v>
      </c>
      <c r="AB55">
        <v>125</v>
      </c>
      <c r="AC55">
        <v>103</v>
      </c>
      <c r="AD55">
        <v>16</v>
      </c>
      <c r="AE55" s="2">
        <v>282.208</v>
      </c>
      <c r="AF55" s="3">
        <v>3832.29</v>
      </c>
      <c r="AG55" s="1">
        <v>10815</v>
      </c>
      <c r="AH55" s="1">
        <v>5545</v>
      </c>
      <c r="AI55" s="1">
        <v>5270</v>
      </c>
      <c r="AJ55" s="1">
        <v>571</v>
      </c>
      <c r="AK55" s="33">
        <f t="shared" si="27"/>
        <v>0.13829014289174135</v>
      </c>
      <c r="AL55" s="1">
        <v>354</v>
      </c>
      <c r="AM55" s="1">
        <v>217</v>
      </c>
      <c r="AN55" s="1">
        <v>482</v>
      </c>
      <c r="AO55" s="1">
        <v>89</v>
      </c>
      <c r="AP55" s="1">
        <v>314</v>
      </c>
      <c r="AQ55" s="1">
        <v>257</v>
      </c>
      <c r="AR55" s="1">
        <v>5</v>
      </c>
      <c r="AS55" s="1">
        <v>41</v>
      </c>
      <c r="AT55" s="1">
        <v>444</v>
      </c>
      <c r="AU55" s="1">
        <v>81</v>
      </c>
      <c r="AV55" s="1">
        <v>215</v>
      </c>
      <c r="AW55" s="1">
        <v>286</v>
      </c>
      <c r="AX55" s="1">
        <v>253</v>
      </c>
      <c r="AY55" s="1">
        <v>151</v>
      </c>
      <c r="AZ55" s="1">
        <v>51</v>
      </c>
      <c r="BA55" s="1">
        <v>27</v>
      </c>
      <c r="BB55" s="1">
        <v>1</v>
      </c>
      <c r="BC55" s="1">
        <v>29</v>
      </c>
      <c r="BD55" s="1">
        <v>69</v>
      </c>
      <c r="BE55" s="1">
        <v>2</v>
      </c>
      <c r="BF55" s="1">
        <v>0</v>
      </c>
      <c r="BG55" s="1">
        <v>31</v>
      </c>
      <c r="BH55" s="4">
        <v>6282</v>
      </c>
      <c r="BI55" s="11">
        <v>21.07609041706463</v>
      </c>
      <c r="BJ55" s="13">
        <v>51.63960522126712</v>
      </c>
      <c r="BK55" s="11">
        <v>15.281757402101242</v>
      </c>
      <c r="BL55" s="11">
        <v>4.743712193568927</v>
      </c>
      <c r="BM55" s="11">
        <v>2.976758993950971</v>
      </c>
      <c r="BN55" s="11">
        <v>4.282075772047119</v>
      </c>
      <c r="BO55" s="4">
        <v>4665</v>
      </c>
      <c r="BP55" s="11">
        <v>33.61200428724545</v>
      </c>
      <c r="BQ55" s="13">
        <v>43.19399785637727</v>
      </c>
      <c r="BR55" s="11">
        <v>13.354769560557342</v>
      </c>
      <c r="BS55" s="11">
        <v>1.9506966773847803</v>
      </c>
      <c r="BT55" s="11">
        <v>3.8799571275455516</v>
      </c>
      <c r="BU55" s="11">
        <v>4.008574490889603</v>
      </c>
      <c r="BV55" s="1">
        <v>83</v>
      </c>
      <c r="BW55" s="1">
        <v>498</v>
      </c>
      <c r="BX55" s="1">
        <v>140548</v>
      </c>
      <c r="BY55" s="1">
        <v>35002</v>
      </c>
      <c r="BZ55" s="1">
        <v>25962</v>
      </c>
      <c r="CA55" s="1">
        <v>8</v>
      </c>
      <c r="CB55" s="1">
        <v>601</v>
      </c>
      <c r="CC55" s="1">
        <v>3558</v>
      </c>
      <c r="CD55" s="1">
        <v>1884</v>
      </c>
      <c r="CE55" s="1">
        <v>1674</v>
      </c>
      <c r="CF55" s="1">
        <v>3310</v>
      </c>
      <c r="CG55" s="1">
        <v>248</v>
      </c>
      <c r="CH55" s="1">
        <v>1395</v>
      </c>
      <c r="CI55" s="1">
        <v>2163</v>
      </c>
      <c r="CJ55" s="38">
        <v>4772</v>
      </c>
      <c r="CK55" s="38">
        <v>354</v>
      </c>
      <c r="CL55" s="38">
        <v>355</v>
      </c>
      <c r="CM55" s="38">
        <v>2360</v>
      </c>
      <c r="CN55" s="38">
        <v>1703</v>
      </c>
      <c r="CO55" s="39">
        <f t="shared" si="26"/>
        <v>0.07418273260687343</v>
      </c>
      <c r="CP55" s="35">
        <v>10190</v>
      </c>
      <c r="CQ55" s="38">
        <v>4459</v>
      </c>
      <c r="CR55" s="35">
        <v>430</v>
      </c>
      <c r="CS55" s="35">
        <v>2574</v>
      </c>
      <c r="CT55" s="35">
        <v>53</v>
      </c>
      <c r="CU55" s="35">
        <v>2404</v>
      </c>
      <c r="CV55" s="35">
        <v>270</v>
      </c>
      <c r="CW55" s="36">
        <v>747</v>
      </c>
      <c r="CX55" s="36">
        <v>202</v>
      </c>
      <c r="CY55" s="36">
        <v>294</v>
      </c>
      <c r="CZ55" s="36">
        <v>226</v>
      </c>
      <c r="DA55" s="36">
        <v>25</v>
      </c>
      <c r="DB55" s="38">
        <v>12992</v>
      </c>
      <c r="DC55" s="35">
        <v>6631</v>
      </c>
      <c r="DD55" s="35">
        <v>3996</v>
      </c>
      <c r="DE55" s="35">
        <v>1663</v>
      </c>
      <c r="DF55" s="35">
        <v>702</v>
      </c>
      <c r="DG55" s="35">
        <v>4539.9460741627345</v>
      </c>
      <c r="DH55" s="42">
        <v>17.392235609103082</v>
      </c>
      <c r="DI55" s="42">
        <v>2.7225481978206068</v>
      </c>
      <c r="DJ55" s="1">
        <v>2339</v>
      </c>
      <c r="DK55" s="1">
        <v>2252</v>
      </c>
      <c r="DL55" s="1">
        <v>177913</v>
      </c>
      <c r="DM55" s="1">
        <v>52</v>
      </c>
      <c r="DN55" s="1">
        <v>162</v>
      </c>
      <c r="DO55" s="1">
        <v>9289</v>
      </c>
      <c r="DP55" s="1">
        <v>6218</v>
      </c>
      <c r="DQ55" s="1">
        <v>244</v>
      </c>
      <c r="DR55" s="1">
        <v>400</v>
      </c>
      <c r="DS55" s="1">
        <v>2154</v>
      </c>
      <c r="DT55" s="1">
        <v>1999</v>
      </c>
      <c r="DU55" s="1">
        <v>889</v>
      </c>
      <c r="DV55" s="1">
        <v>320</v>
      </c>
      <c r="DW55" s="1">
        <v>212</v>
      </c>
      <c r="DX55" s="1">
        <v>111</v>
      </c>
      <c r="DY55" s="1">
        <v>165</v>
      </c>
      <c r="DZ55" s="1">
        <v>22</v>
      </c>
      <c r="EA55" s="1">
        <v>25</v>
      </c>
      <c r="EB55" s="1">
        <v>28</v>
      </c>
      <c r="EC55" s="1">
        <v>49</v>
      </c>
      <c r="ED55" s="1">
        <v>35</v>
      </c>
      <c r="EE55" s="1">
        <v>62</v>
      </c>
      <c r="EF55" s="1">
        <v>12</v>
      </c>
      <c r="EG55" s="1">
        <v>9</v>
      </c>
      <c r="EH55" s="1">
        <v>3</v>
      </c>
      <c r="EI55" s="1">
        <v>5</v>
      </c>
      <c r="EJ55" s="1">
        <v>5</v>
      </c>
      <c r="EK55" s="1">
        <v>8</v>
      </c>
      <c r="EL55" s="1">
        <v>1</v>
      </c>
      <c r="EM55" s="1">
        <v>1</v>
      </c>
      <c r="EN55" s="1">
        <v>5</v>
      </c>
      <c r="EO55" s="1">
        <v>6</v>
      </c>
      <c r="EP55" s="1">
        <v>12472</v>
      </c>
      <c r="EQ55" s="1">
        <v>5801</v>
      </c>
      <c r="ER55" s="1">
        <v>6671</v>
      </c>
      <c r="ES55" s="1">
        <v>10606</v>
      </c>
      <c r="ET55" s="1">
        <v>4942</v>
      </c>
      <c r="EU55" s="1">
        <v>5664</v>
      </c>
      <c r="EV55" s="1">
        <v>9986</v>
      </c>
      <c r="EW55" s="1">
        <v>4683</v>
      </c>
      <c r="EX55" s="1">
        <v>5303</v>
      </c>
      <c r="EY55" s="1">
        <v>10233</v>
      </c>
      <c r="EZ55" s="1">
        <v>4931</v>
      </c>
      <c r="FA55" s="1">
        <v>5302</v>
      </c>
      <c r="FB55" s="1">
        <v>10815</v>
      </c>
      <c r="FC55" s="1">
        <v>5545</v>
      </c>
      <c r="FD55" s="1">
        <v>5270</v>
      </c>
      <c r="FE55" s="3">
        <v>-13.29</v>
      </c>
      <c r="FF55" s="3">
        <v>-14.96</v>
      </c>
      <c r="FG55" s="3">
        <v>-17.95</v>
      </c>
      <c r="FH55" s="1">
        <v>545</v>
      </c>
      <c r="FI55" s="1">
        <v>724</v>
      </c>
      <c r="FJ55" s="1">
        <v>241</v>
      </c>
      <c r="FK55" s="1">
        <v>896</v>
      </c>
      <c r="FL55" s="1">
        <v>1010</v>
      </c>
      <c r="FM55" s="1">
        <v>3774</v>
      </c>
      <c r="FN55" s="1">
        <v>1875</v>
      </c>
      <c r="FO55" s="1">
        <v>1706</v>
      </c>
      <c r="FP55" s="1">
        <v>1656</v>
      </c>
      <c r="FQ55" s="1">
        <v>1012</v>
      </c>
      <c r="FR55" s="1">
        <v>644</v>
      </c>
      <c r="FS55" s="3">
        <v>0.15</v>
      </c>
      <c r="FT55" s="3">
        <v>0.05</v>
      </c>
      <c r="FU55" s="3">
        <v>0.07</v>
      </c>
      <c r="FV55" s="3">
        <v>0.02</v>
      </c>
      <c r="FW55" s="3">
        <v>0.08</v>
      </c>
      <c r="FX55" s="3">
        <v>0.09</v>
      </c>
      <c r="FY55" s="3">
        <v>0.35</v>
      </c>
      <c r="FZ55" s="3">
        <v>0.17</v>
      </c>
      <c r="GA55" s="3">
        <v>0.16</v>
      </c>
      <c r="GB55" s="1">
        <v>5</v>
      </c>
      <c r="GC55" s="1">
        <v>3</v>
      </c>
      <c r="GD55" s="3">
        <v>0.88</v>
      </c>
      <c r="GE55" s="3">
        <v>0.01</v>
      </c>
      <c r="GF55" s="3">
        <v>0.09</v>
      </c>
      <c r="GG55" s="1">
        <v>2</v>
      </c>
      <c r="GH55" s="3">
        <v>0.05</v>
      </c>
      <c r="GI55" s="3">
        <v>0.03</v>
      </c>
      <c r="GJ55" s="3">
        <v>0.02</v>
      </c>
      <c r="GK55" s="1">
        <v>4</v>
      </c>
      <c r="GL55" s="3">
        <v>0.13</v>
      </c>
      <c r="GM55" s="3">
        <v>0.2</v>
      </c>
      <c r="GN55">
        <v>317</v>
      </c>
      <c r="GO55">
        <v>32</v>
      </c>
      <c r="GP55">
        <v>23</v>
      </c>
      <c r="GQ55">
        <v>32</v>
      </c>
      <c r="GR55">
        <v>32</v>
      </c>
      <c r="GS55">
        <v>44</v>
      </c>
      <c r="GT55">
        <v>28</v>
      </c>
      <c r="GU55">
        <v>22</v>
      </c>
      <c r="GV55">
        <v>40</v>
      </c>
      <c r="GW55">
        <v>38</v>
      </c>
      <c r="GX55">
        <v>26</v>
      </c>
      <c r="GY55">
        <v>73</v>
      </c>
      <c r="GZ55">
        <v>125</v>
      </c>
      <c r="HA55">
        <v>103</v>
      </c>
      <c r="HB55">
        <v>16</v>
      </c>
      <c r="HC55"/>
      <c r="HD55">
        <v>44</v>
      </c>
      <c r="HE55">
        <v>1</v>
      </c>
      <c r="HF55">
        <v>8</v>
      </c>
      <c r="HG55">
        <v>22</v>
      </c>
      <c r="HH55">
        <v>103</v>
      </c>
      <c r="HI55">
        <v>15</v>
      </c>
      <c r="HJ55">
        <v>3</v>
      </c>
      <c r="HK55">
        <v>23</v>
      </c>
      <c r="HL55">
        <v>25</v>
      </c>
      <c r="HM55">
        <v>56</v>
      </c>
      <c r="HN55">
        <v>4</v>
      </c>
      <c r="HO55">
        <v>13</v>
      </c>
      <c r="HP55" s="31">
        <f t="shared" si="28"/>
        <v>0.08909499718943227</v>
      </c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2.75">
      <c r="A56" s="24">
        <v>383</v>
      </c>
      <c r="B56" s="25" t="s">
        <v>159</v>
      </c>
      <c r="C56" s="26">
        <v>38</v>
      </c>
      <c r="D56" s="25" t="s">
        <v>443</v>
      </c>
      <c r="E56" s="26">
        <v>3</v>
      </c>
      <c r="F56" s="25" t="s">
        <v>422</v>
      </c>
      <c r="G56" s="26">
        <f t="shared" si="15"/>
        <v>0</v>
      </c>
      <c r="H56" s="26">
        <f t="shared" si="16"/>
        <v>1</v>
      </c>
      <c r="I56" s="26">
        <f t="shared" si="17"/>
        <v>0</v>
      </c>
      <c r="J56" s="26">
        <f t="shared" si="18"/>
        <v>0</v>
      </c>
      <c r="K56" t="s">
        <v>612</v>
      </c>
      <c r="L56" s="26">
        <v>0</v>
      </c>
      <c r="M56" s="26">
        <v>0</v>
      </c>
      <c r="N56" s="26">
        <v>1</v>
      </c>
      <c r="O56" s="1" t="s">
        <v>473</v>
      </c>
      <c r="P56" s="26">
        <f t="shared" si="19"/>
        <v>0</v>
      </c>
      <c r="Q56" s="26">
        <f t="shared" si="20"/>
        <v>0</v>
      </c>
      <c r="R56" s="26">
        <f t="shared" si="21"/>
        <v>0</v>
      </c>
      <c r="S56" s="26">
        <f t="shared" si="22"/>
        <v>0</v>
      </c>
      <c r="T56" s="26">
        <f t="shared" si="23"/>
        <v>0</v>
      </c>
      <c r="U56" s="26">
        <f t="shared" si="24"/>
        <v>1</v>
      </c>
      <c r="V56" s="26">
        <f t="shared" si="25"/>
        <v>0</v>
      </c>
      <c r="W56" s="1" t="s">
        <v>482</v>
      </c>
      <c r="X56" s="1">
        <v>0</v>
      </c>
      <c r="Y56" s="55">
        <v>211</v>
      </c>
      <c r="Z56" s="31">
        <f t="shared" si="12"/>
        <v>0.06771501925545571</v>
      </c>
      <c r="AA56">
        <v>53</v>
      </c>
      <c r="AB56">
        <v>84</v>
      </c>
      <c r="AC56">
        <v>65</v>
      </c>
      <c r="AD56">
        <v>9</v>
      </c>
      <c r="AE56" s="2">
        <v>923.944</v>
      </c>
      <c r="AF56" s="3">
        <v>1157</v>
      </c>
      <c r="AG56" s="1">
        <v>10690</v>
      </c>
      <c r="AH56" s="1">
        <v>5668</v>
      </c>
      <c r="AI56" s="1">
        <v>5022</v>
      </c>
      <c r="AJ56" s="1">
        <v>656</v>
      </c>
      <c r="AK56" s="33">
        <f t="shared" si="27"/>
        <v>0.17391304347826086</v>
      </c>
      <c r="AL56" s="1">
        <v>433</v>
      </c>
      <c r="AM56" s="1">
        <v>223</v>
      </c>
      <c r="AN56" s="1">
        <v>464</v>
      </c>
      <c r="AO56" s="1">
        <v>192</v>
      </c>
      <c r="AP56" s="1">
        <v>476</v>
      </c>
      <c r="AQ56" s="1">
        <v>180</v>
      </c>
      <c r="AR56" s="1">
        <v>13</v>
      </c>
      <c r="AS56" s="1">
        <v>72</v>
      </c>
      <c r="AT56" s="1">
        <v>460</v>
      </c>
      <c r="AU56" s="1">
        <v>111</v>
      </c>
      <c r="AV56" s="1">
        <v>265</v>
      </c>
      <c r="AW56" s="1">
        <v>934</v>
      </c>
      <c r="AX56" s="1">
        <v>550</v>
      </c>
      <c r="AY56" s="1">
        <v>372</v>
      </c>
      <c r="AZ56" s="1">
        <v>94</v>
      </c>
      <c r="BA56" s="1">
        <v>104</v>
      </c>
      <c r="BB56" s="1">
        <v>1</v>
      </c>
      <c r="BC56" s="1">
        <v>22</v>
      </c>
      <c r="BD56" s="1">
        <v>151</v>
      </c>
      <c r="BE56" s="1">
        <v>279</v>
      </c>
      <c r="BF56" s="1">
        <v>3</v>
      </c>
      <c r="BG56" s="1">
        <v>92</v>
      </c>
      <c r="BH56" s="4">
        <v>5286</v>
      </c>
      <c r="BI56" s="11">
        <v>21.56640181611805</v>
      </c>
      <c r="BJ56" s="13">
        <v>56.75368898978434</v>
      </c>
      <c r="BK56" s="11">
        <v>8.872493378736285</v>
      </c>
      <c r="BL56" s="11">
        <v>4.956488838441166</v>
      </c>
      <c r="BM56" s="11">
        <v>2.7998486568293606</v>
      </c>
      <c r="BN56" s="11">
        <v>5.051078320090806</v>
      </c>
      <c r="BO56" s="4">
        <v>3677</v>
      </c>
      <c r="BP56" s="11">
        <v>34.67500679902094</v>
      </c>
      <c r="BQ56" s="13">
        <v>49.52406853413108</v>
      </c>
      <c r="BR56" s="11">
        <v>6.527060103345119</v>
      </c>
      <c r="BS56" s="11">
        <v>1.3054120206690236</v>
      </c>
      <c r="BT56" s="11">
        <v>2.2844710361707916</v>
      </c>
      <c r="BU56" s="11">
        <v>5.683981506663041</v>
      </c>
      <c r="BV56" s="1">
        <v>72</v>
      </c>
      <c r="BW56" s="1">
        <v>304</v>
      </c>
      <c r="BX56" s="1">
        <v>82300</v>
      </c>
      <c r="BY56" s="1">
        <v>17376</v>
      </c>
      <c r="BZ56" s="1">
        <v>13355</v>
      </c>
      <c r="CA56" s="1">
        <v>21</v>
      </c>
      <c r="CB56" s="1">
        <v>2364</v>
      </c>
      <c r="CC56" s="1">
        <v>3116</v>
      </c>
      <c r="CD56" s="1">
        <v>1839</v>
      </c>
      <c r="CE56" s="1">
        <v>1277</v>
      </c>
      <c r="CF56" s="1">
        <v>2654</v>
      </c>
      <c r="CG56" s="1">
        <v>462</v>
      </c>
      <c r="CH56" s="1">
        <v>1707</v>
      </c>
      <c r="CI56" s="1">
        <v>1409</v>
      </c>
      <c r="CJ56" s="38">
        <v>4207</v>
      </c>
      <c r="CK56" s="38">
        <v>316</v>
      </c>
      <c r="CL56" s="38">
        <v>235</v>
      </c>
      <c r="CM56" s="38">
        <v>1600</v>
      </c>
      <c r="CN56" s="38">
        <v>2056</v>
      </c>
      <c r="CO56" s="39">
        <f t="shared" si="26"/>
        <v>0.07511290705966246</v>
      </c>
      <c r="CP56" s="35">
        <v>9785</v>
      </c>
      <c r="CQ56" s="38">
        <v>3920</v>
      </c>
      <c r="CR56" s="35">
        <v>555</v>
      </c>
      <c r="CS56" s="35">
        <v>1814</v>
      </c>
      <c r="CT56" s="35">
        <v>25</v>
      </c>
      <c r="CU56" s="35">
        <v>3058</v>
      </c>
      <c r="CV56" s="35">
        <v>413</v>
      </c>
      <c r="CW56" s="36">
        <v>508</v>
      </c>
      <c r="CX56" s="36">
        <v>162</v>
      </c>
      <c r="CY56" s="36">
        <v>178</v>
      </c>
      <c r="CZ56" s="36">
        <v>141</v>
      </c>
      <c r="DA56" s="36">
        <v>27</v>
      </c>
      <c r="DB56" s="38">
        <v>8561</v>
      </c>
      <c r="DC56" s="35">
        <v>5505</v>
      </c>
      <c r="DD56" s="35">
        <v>1831</v>
      </c>
      <c r="DE56" s="35">
        <v>663</v>
      </c>
      <c r="DF56" s="35">
        <v>562</v>
      </c>
      <c r="DG56" s="35">
        <v>916.7640168463649</v>
      </c>
      <c r="DH56" s="42">
        <v>16.852362204724432</v>
      </c>
      <c r="DI56" s="42">
        <v>2.034941763727125</v>
      </c>
      <c r="DJ56" s="1">
        <v>1574</v>
      </c>
      <c r="DK56" s="1">
        <v>1500</v>
      </c>
      <c r="DL56" s="1">
        <v>277953</v>
      </c>
      <c r="DM56" s="1">
        <v>31</v>
      </c>
      <c r="DN56" s="1">
        <v>113</v>
      </c>
      <c r="DO56" s="1">
        <v>6947</v>
      </c>
      <c r="DP56" s="1">
        <v>4924</v>
      </c>
      <c r="DQ56" s="1">
        <v>66</v>
      </c>
      <c r="DR56" s="1">
        <v>311</v>
      </c>
      <c r="DS56" s="1">
        <v>1359</v>
      </c>
      <c r="DT56" s="1">
        <v>1514</v>
      </c>
      <c r="DU56" s="1">
        <v>928</v>
      </c>
      <c r="DV56" s="1">
        <v>456</v>
      </c>
      <c r="DW56" s="1">
        <v>290</v>
      </c>
      <c r="DX56" s="1">
        <v>100</v>
      </c>
      <c r="DY56" s="1">
        <v>169</v>
      </c>
      <c r="DZ56" s="1">
        <v>15</v>
      </c>
      <c r="EA56" s="1">
        <v>30</v>
      </c>
      <c r="EB56" s="1">
        <v>15</v>
      </c>
      <c r="EC56" s="1">
        <v>65</v>
      </c>
      <c r="ED56" s="1">
        <v>57</v>
      </c>
      <c r="EE56" s="1">
        <v>52</v>
      </c>
      <c r="EF56" s="1">
        <v>9</v>
      </c>
      <c r="EG56" s="1">
        <v>9</v>
      </c>
      <c r="EH56" s="1">
        <v>3</v>
      </c>
      <c r="EI56" s="1">
        <v>7</v>
      </c>
      <c r="EK56" s="1">
        <v>4</v>
      </c>
      <c r="EN56" s="1">
        <v>1</v>
      </c>
      <c r="EO56" s="1">
        <v>2</v>
      </c>
      <c r="EP56" s="1">
        <v>11881</v>
      </c>
      <c r="EQ56" s="1">
        <v>5913</v>
      </c>
      <c r="ER56" s="1">
        <v>5968</v>
      </c>
      <c r="ES56" s="1">
        <v>10273</v>
      </c>
      <c r="ET56" s="1">
        <v>5081</v>
      </c>
      <c r="EU56" s="1">
        <v>5192</v>
      </c>
      <c r="EV56" s="1">
        <v>9722</v>
      </c>
      <c r="EW56" s="1">
        <v>4841</v>
      </c>
      <c r="EX56" s="1">
        <v>4881</v>
      </c>
      <c r="EY56" s="1">
        <v>9981</v>
      </c>
      <c r="EZ56" s="1">
        <v>5043</v>
      </c>
      <c r="FA56" s="1">
        <v>4938</v>
      </c>
      <c r="FB56" s="1">
        <v>10690</v>
      </c>
      <c r="FC56" s="1">
        <v>5668</v>
      </c>
      <c r="FD56" s="1">
        <v>5022</v>
      </c>
      <c r="FE56" s="3">
        <v>-10.02</v>
      </c>
      <c r="FF56" s="3">
        <v>-13.53</v>
      </c>
      <c r="FG56" s="3">
        <v>-15.99</v>
      </c>
      <c r="FH56" s="1">
        <v>695</v>
      </c>
      <c r="FI56" s="1">
        <v>1059</v>
      </c>
      <c r="FJ56" s="1">
        <v>334</v>
      </c>
      <c r="FK56" s="1">
        <v>836</v>
      </c>
      <c r="FL56" s="1">
        <v>821</v>
      </c>
      <c r="FM56" s="1">
        <v>3469</v>
      </c>
      <c r="FN56" s="1">
        <v>1948</v>
      </c>
      <c r="FO56" s="1">
        <v>1472</v>
      </c>
      <c r="FP56" s="1">
        <v>2181</v>
      </c>
      <c r="FQ56" s="1">
        <v>1209</v>
      </c>
      <c r="FR56" s="1">
        <v>972</v>
      </c>
      <c r="FS56" s="3">
        <v>0.2</v>
      </c>
      <c r="FT56" s="3">
        <v>0.07</v>
      </c>
      <c r="FU56" s="3">
        <v>0.1</v>
      </c>
      <c r="FV56" s="3">
        <v>0.03</v>
      </c>
      <c r="FW56" s="3">
        <v>0.08</v>
      </c>
      <c r="FX56" s="3">
        <v>0.08</v>
      </c>
      <c r="FY56" s="3">
        <v>0.32</v>
      </c>
      <c r="FZ56" s="3">
        <v>0.18</v>
      </c>
      <c r="GA56" s="3">
        <v>0.14</v>
      </c>
      <c r="GB56" s="1">
        <v>1</v>
      </c>
      <c r="GC56" s="1">
        <v>5</v>
      </c>
      <c r="GD56" s="3">
        <v>0.59</v>
      </c>
      <c r="GE56" s="3">
        <v>0.3</v>
      </c>
      <c r="GF56" s="3">
        <v>0.11</v>
      </c>
      <c r="GG56" s="1">
        <v>4</v>
      </c>
      <c r="GH56" s="3">
        <v>0.06</v>
      </c>
      <c r="GI56" s="3">
        <v>0.04</v>
      </c>
      <c r="GJ56" s="3">
        <v>0.02</v>
      </c>
      <c r="GK56" s="1">
        <v>4</v>
      </c>
      <c r="GL56" s="3">
        <v>0.16</v>
      </c>
      <c r="GM56" s="3">
        <v>0.13</v>
      </c>
      <c r="GN56">
        <v>211</v>
      </c>
      <c r="GO56">
        <v>15</v>
      </c>
      <c r="GP56">
        <v>19</v>
      </c>
      <c r="GQ56">
        <v>15</v>
      </c>
      <c r="GR56">
        <v>23</v>
      </c>
      <c r="GS56">
        <v>26</v>
      </c>
      <c r="GT56">
        <v>30</v>
      </c>
      <c r="GU56">
        <v>17</v>
      </c>
      <c r="GV56">
        <v>31</v>
      </c>
      <c r="GW56">
        <v>19</v>
      </c>
      <c r="GX56">
        <v>16</v>
      </c>
      <c r="GY56">
        <v>53</v>
      </c>
      <c r="GZ56">
        <v>84</v>
      </c>
      <c r="HA56">
        <v>65</v>
      </c>
      <c r="HB56">
        <v>9</v>
      </c>
      <c r="HC56">
        <v>3</v>
      </c>
      <c r="HD56">
        <v>25</v>
      </c>
      <c r="HE56">
        <v>1</v>
      </c>
      <c r="HF56"/>
      <c r="HG56">
        <v>24</v>
      </c>
      <c r="HH56">
        <v>66</v>
      </c>
      <c r="HI56">
        <v>14</v>
      </c>
      <c r="HJ56">
        <v>4</v>
      </c>
      <c r="HK56">
        <v>18</v>
      </c>
      <c r="HL56">
        <v>11</v>
      </c>
      <c r="HM56">
        <v>32</v>
      </c>
      <c r="HN56">
        <v>5</v>
      </c>
      <c r="HO56">
        <v>8</v>
      </c>
      <c r="HP56" s="31">
        <f t="shared" si="28"/>
        <v>0.06771501925545571</v>
      </c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2.75">
      <c r="A57" s="24">
        <v>384</v>
      </c>
      <c r="B57" s="25" t="s">
        <v>160</v>
      </c>
      <c r="C57" s="26">
        <v>38</v>
      </c>
      <c r="D57" s="25" t="s">
        <v>443</v>
      </c>
      <c r="E57" s="26">
        <v>3</v>
      </c>
      <c r="F57" s="25" t="s">
        <v>422</v>
      </c>
      <c r="G57" s="26">
        <f t="shared" si="15"/>
        <v>0</v>
      </c>
      <c r="H57" s="26">
        <f t="shared" si="16"/>
        <v>1</v>
      </c>
      <c r="I57" s="26">
        <f t="shared" si="17"/>
        <v>0</v>
      </c>
      <c r="J57" s="26">
        <f t="shared" si="18"/>
        <v>0</v>
      </c>
      <c r="K57" t="s">
        <v>612</v>
      </c>
      <c r="L57" s="26">
        <v>0</v>
      </c>
      <c r="M57" s="26">
        <v>0</v>
      </c>
      <c r="N57" s="26">
        <v>1</v>
      </c>
      <c r="O57" s="1" t="s">
        <v>143</v>
      </c>
      <c r="P57" s="26">
        <f t="shared" si="19"/>
        <v>0</v>
      </c>
      <c r="Q57" s="26">
        <f t="shared" si="20"/>
        <v>0</v>
      </c>
      <c r="R57" s="26">
        <f t="shared" si="21"/>
        <v>0</v>
      </c>
      <c r="S57" s="26">
        <f t="shared" si="22"/>
        <v>0</v>
      </c>
      <c r="T57" s="26">
        <f t="shared" si="23"/>
        <v>1</v>
      </c>
      <c r="U57" s="26">
        <f t="shared" si="24"/>
        <v>0</v>
      </c>
      <c r="V57" s="26">
        <f t="shared" si="25"/>
        <v>0</v>
      </c>
      <c r="W57" s="1" t="s">
        <v>144</v>
      </c>
      <c r="X57" s="1">
        <v>0</v>
      </c>
      <c r="Y57" s="55">
        <v>52</v>
      </c>
      <c r="Z57" s="31">
        <f t="shared" si="12"/>
        <v>0.026544155181214904</v>
      </c>
      <c r="AA57">
        <v>11</v>
      </c>
      <c r="AB57">
        <v>23</v>
      </c>
      <c r="AC57">
        <v>15</v>
      </c>
      <c r="AD57">
        <v>3</v>
      </c>
      <c r="AE57" s="2">
        <v>610.996</v>
      </c>
      <c r="AF57" s="3">
        <v>907.37</v>
      </c>
      <c r="AG57" s="1">
        <v>5544</v>
      </c>
      <c r="AH57" s="1">
        <v>2662</v>
      </c>
      <c r="AI57" s="1">
        <v>2882</v>
      </c>
      <c r="AJ57" s="1">
        <v>181</v>
      </c>
      <c r="AK57" s="33">
        <f t="shared" si="27"/>
        <v>0.08457943925233645</v>
      </c>
      <c r="AL57" s="1">
        <v>95</v>
      </c>
      <c r="AM57" s="1">
        <v>86</v>
      </c>
      <c r="AN57" s="1">
        <v>167</v>
      </c>
      <c r="AO57" s="1">
        <v>14</v>
      </c>
      <c r="AP57" s="1">
        <v>77</v>
      </c>
      <c r="AQ57" s="1">
        <v>104</v>
      </c>
      <c r="AR57" s="1">
        <v>3</v>
      </c>
      <c r="AS57" s="1">
        <v>15</v>
      </c>
      <c r="AT57" s="1">
        <v>107</v>
      </c>
      <c r="AU57" s="1">
        <v>56</v>
      </c>
      <c r="AV57" s="1">
        <v>72</v>
      </c>
      <c r="AW57" s="1">
        <v>602</v>
      </c>
      <c r="AX57" s="1">
        <v>191</v>
      </c>
      <c r="AY57" s="1">
        <v>125</v>
      </c>
      <c r="AZ57" s="1">
        <v>94</v>
      </c>
      <c r="BA57" s="1">
        <v>7</v>
      </c>
      <c r="BB57" s="1">
        <v>0</v>
      </c>
      <c r="BC57" s="1">
        <v>16</v>
      </c>
      <c r="BD57" s="1">
        <v>49</v>
      </c>
      <c r="BE57" s="1">
        <v>384</v>
      </c>
      <c r="BF57" s="1">
        <v>2</v>
      </c>
      <c r="BG57" s="1">
        <v>19</v>
      </c>
      <c r="BH57" s="4">
        <v>3924</v>
      </c>
      <c r="BI57" s="11">
        <v>23.572884811416923</v>
      </c>
      <c r="BJ57" s="13">
        <v>57.7217125382263</v>
      </c>
      <c r="BK57" s="11">
        <v>8.792048929663608</v>
      </c>
      <c r="BL57" s="11">
        <v>4.994903160040775</v>
      </c>
      <c r="BM57" s="11">
        <v>1.452599388379205</v>
      </c>
      <c r="BN57" s="11">
        <v>3.4658511722731906</v>
      </c>
      <c r="BO57" s="4">
        <v>3078</v>
      </c>
      <c r="BP57" s="11">
        <v>32.97595841455491</v>
      </c>
      <c r="BQ57" s="13">
        <v>50.682261208576996</v>
      </c>
      <c r="BR57" s="11">
        <v>9.226770630279402</v>
      </c>
      <c r="BS57" s="11">
        <v>1.949317738791423</v>
      </c>
      <c r="BT57" s="11">
        <v>1.0721247563352825</v>
      </c>
      <c r="BU57" s="11">
        <v>4.093567251461988</v>
      </c>
      <c r="BV57" s="1">
        <v>18</v>
      </c>
      <c r="BW57" s="1">
        <v>94</v>
      </c>
      <c r="BX57" s="1">
        <v>20044</v>
      </c>
      <c r="BY57" s="1">
        <v>2466</v>
      </c>
      <c r="BZ57" s="1">
        <v>1492</v>
      </c>
      <c r="CA57" s="1">
        <v>1</v>
      </c>
      <c r="CC57" s="1">
        <v>1959</v>
      </c>
      <c r="CD57" s="1">
        <v>1135</v>
      </c>
      <c r="CE57" s="1">
        <v>824</v>
      </c>
      <c r="CF57" s="1">
        <v>1914</v>
      </c>
      <c r="CG57" s="1">
        <v>45</v>
      </c>
      <c r="CH57" s="1">
        <v>808</v>
      </c>
      <c r="CI57" s="1">
        <v>1151</v>
      </c>
      <c r="CJ57" s="38">
        <v>2399</v>
      </c>
      <c r="CK57" s="38">
        <v>131</v>
      </c>
      <c r="CL57" s="38">
        <v>213</v>
      </c>
      <c r="CM57" s="38">
        <v>1134</v>
      </c>
      <c r="CN57" s="38">
        <v>921</v>
      </c>
      <c r="CO57" s="39">
        <f t="shared" si="26"/>
        <v>0.05460608586911213</v>
      </c>
      <c r="CP57" s="35">
        <v>5789</v>
      </c>
      <c r="CQ57" s="38">
        <v>2177</v>
      </c>
      <c r="CR57" s="35">
        <v>117</v>
      </c>
      <c r="CS57" s="35">
        <v>1242</v>
      </c>
      <c r="CT57" s="35">
        <v>25</v>
      </c>
      <c r="CU57" s="35">
        <v>2130</v>
      </c>
      <c r="CV57" s="35">
        <v>98</v>
      </c>
      <c r="CW57" s="36">
        <v>126</v>
      </c>
      <c r="CX57" s="36">
        <v>36</v>
      </c>
      <c r="CY57" s="36">
        <v>50</v>
      </c>
      <c r="CZ57" s="36">
        <v>34</v>
      </c>
      <c r="DA57" s="36">
        <v>6</v>
      </c>
      <c r="DB57" s="38">
        <v>607</v>
      </c>
      <c r="DC57" s="35">
        <v>176</v>
      </c>
      <c r="DD57" s="35">
        <v>271</v>
      </c>
      <c r="DE57" s="35">
        <v>106</v>
      </c>
      <c r="DF57" s="35">
        <v>54</v>
      </c>
      <c r="DG57" s="35">
        <v>100.77958906167962</v>
      </c>
      <c r="DH57" s="42">
        <v>4.817460317460296</v>
      </c>
      <c r="DI57" s="42">
        <v>0.2530220925385578</v>
      </c>
      <c r="DJ57" s="1">
        <v>128</v>
      </c>
      <c r="DK57" s="1">
        <v>101</v>
      </c>
      <c r="DL57" s="1">
        <v>9930</v>
      </c>
      <c r="DM57" s="1">
        <v>8</v>
      </c>
      <c r="DN57" s="1">
        <v>58</v>
      </c>
      <c r="DO57" s="1">
        <v>3319</v>
      </c>
      <c r="DP57" s="1">
        <v>2483</v>
      </c>
      <c r="DQ57" s="1">
        <v>5</v>
      </c>
      <c r="DR57" s="1">
        <v>54</v>
      </c>
      <c r="DS57" s="1">
        <v>395</v>
      </c>
      <c r="DT57" s="1">
        <v>685</v>
      </c>
      <c r="DU57" s="1">
        <v>722</v>
      </c>
      <c r="DV57" s="1">
        <v>352</v>
      </c>
      <c r="DW57" s="1">
        <v>270</v>
      </c>
      <c r="DX57" s="1">
        <v>43</v>
      </c>
      <c r="DY57" s="1">
        <v>91</v>
      </c>
      <c r="DZ57" s="1">
        <v>8</v>
      </c>
      <c r="EA57" s="1">
        <v>5</v>
      </c>
      <c r="EB57" s="1">
        <v>9</v>
      </c>
      <c r="EC57" s="1">
        <v>21</v>
      </c>
      <c r="ED57" s="1">
        <v>24</v>
      </c>
      <c r="EE57" s="1">
        <v>41</v>
      </c>
      <c r="EF57" s="1">
        <v>1</v>
      </c>
      <c r="EG57" s="1">
        <v>10</v>
      </c>
      <c r="EI57" s="1">
        <v>5</v>
      </c>
      <c r="EK57" s="1">
        <v>9</v>
      </c>
      <c r="EN57" s="1">
        <v>1</v>
      </c>
      <c r="EP57" s="1">
        <v>4516</v>
      </c>
      <c r="EQ57" s="1">
        <v>2247</v>
      </c>
      <c r="ER57" s="1">
        <v>2269</v>
      </c>
      <c r="ES57" s="1">
        <v>5278</v>
      </c>
      <c r="ET57" s="1">
        <v>2588</v>
      </c>
      <c r="EU57" s="1">
        <v>2690</v>
      </c>
      <c r="EV57" s="1">
        <v>5422</v>
      </c>
      <c r="EW57" s="1">
        <v>2604</v>
      </c>
      <c r="EX57" s="1">
        <v>2818</v>
      </c>
      <c r="EY57" s="1">
        <v>5743</v>
      </c>
      <c r="EZ57" s="1">
        <v>2752</v>
      </c>
      <c r="FA57" s="1">
        <v>2991</v>
      </c>
      <c r="FB57" s="1">
        <v>5544</v>
      </c>
      <c r="FC57" s="1">
        <v>2662</v>
      </c>
      <c r="FD57" s="1">
        <v>2882</v>
      </c>
      <c r="FE57" s="3">
        <v>22.76</v>
      </c>
      <c r="FF57" s="3">
        <v>16.87</v>
      </c>
      <c r="FG57" s="3">
        <v>27.17</v>
      </c>
      <c r="FH57" s="1">
        <v>279</v>
      </c>
      <c r="FI57" s="1">
        <v>467</v>
      </c>
      <c r="FJ57" s="1">
        <v>205</v>
      </c>
      <c r="FK57" s="1">
        <v>396</v>
      </c>
      <c r="FL57" s="1">
        <v>286</v>
      </c>
      <c r="FM57" s="1">
        <v>1564</v>
      </c>
      <c r="FN57" s="1">
        <v>1349</v>
      </c>
      <c r="FO57" s="1">
        <v>996</v>
      </c>
      <c r="FP57" s="1">
        <v>185</v>
      </c>
      <c r="FQ57" s="1">
        <v>98</v>
      </c>
      <c r="FR57" s="1">
        <v>87</v>
      </c>
      <c r="FS57" s="3">
        <v>0.03</v>
      </c>
      <c r="FT57" s="3">
        <v>0.05</v>
      </c>
      <c r="FU57" s="3">
        <v>0.08</v>
      </c>
      <c r="FV57" s="3">
        <v>0.04</v>
      </c>
      <c r="FW57" s="3">
        <v>0.07</v>
      </c>
      <c r="FX57" s="3">
        <v>0.05</v>
      </c>
      <c r="FY57" s="3">
        <v>0.28</v>
      </c>
      <c r="FZ57" s="3">
        <v>0.24</v>
      </c>
      <c r="GA57" s="3">
        <v>0.18</v>
      </c>
      <c r="GB57" s="1">
        <v>1</v>
      </c>
      <c r="GC57" s="1">
        <v>1</v>
      </c>
      <c r="GD57" s="3">
        <v>0.32</v>
      </c>
      <c r="GE57" s="3">
        <v>0.64</v>
      </c>
      <c r="GF57" s="3">
        <v>0.01</v>
      </c>
      <c r="GG57" s="1">
        <v>1</v>
      </c>
      <c r="GH57" s="3">
        <v>0.03</v>
      </c>
      <c r="GI57" s="3">
        <v>0.01</v>
      </c>
      <c r="GJ57" s="3">
        <v>0.02</v>
      </c>
      <c r="GK57" s="1">
        <v>5</v>
      </c>
      <c r="GL57" s="3">
        <v>0.15</v>
      </c>
      <c r="GM57" s="3">
        <v>0.21</v>
      </c>
      <c r="GN57">
        <v>52</v>
      </c>
      <c r="GO57">
        <v>8</v>
      </c>
      <c r="GP57">
        <v>4</v>
      </c>
      <c r="GQ57">
        <v>3</v>
      </c>
      <c r="GR57">
        <v>7</v>
      </c>
      <c r="GS57">
        <v>5</v>
      </c>
      <c r="GT57">
        <v>9</v>
      </c>
      <c r="GU57">
        <v>5</v>
      </c>
      <c r="GV57">
        <v>4</v>
      </c>
      <c r="GW57">
        <v>4</v>
      </c>
      <c r="GX57">
        <v>3</v>
      </c>
      <c r="GY57">
        <v>11</v>
      </c>
      <c r="GZ57">
        <v>23</v>
      </c>
      <c r="HA57">
        <v>15</v>
      </c>
      <c r="HB57">
        <v>3</v>
      </c>
      <c r="HC57"/>
      <c r="HD57">
        <v>9</v>
      </c>
      <c r="HE57"/>
      <c r="HF57"/>
      <c r="HG57">
        <v>2</v>
      </c>
      <c r="HH57">
        <v>23</v>
      </c>
      <c r="HI57"/>
      <c r="HJ57">
        <v>1</v>
      </c>
      <c r="HK57">
        <v>2</v>
      </c>
      <c r="HL57">
        <v>4</v>
      </c>
      <c r="HM57">
        <v>9</v>
      </c>
      <c r="HN57">
        <v>1</v>
      </c>
      <c r="HO57">
        <v>1</v>
      </c>
      <c r="HP57" s="31">
        <f t="shared" si="28"/>
        <v>0.026544155181214904</v>
      </c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2.75">
      <c r="A58" s="24">
        <v>385</v>
      </c>
      <c r="B58" s="25" t="s">
        <v>445</v>
      </c>
      <c r="C58" s="26">
        <v>38</v>
      </c>
      <c r="D58" s="25" t="s">
        <v>443</v>
      </c>
      <c r="E58" s="26">
        <v>3</v>
      </c>
      <c r="F58" s="25" t="s">
        <v>422</v>
      </c>
      <c r="G58" s="26">
        <f t="shared" si="15"/>
        <v>0</v>
      </c>
      <c r="H58" s="26">
        <f t="shared" si="16"/>
        <v>1</v>
      </c>
      <c r="I58" s="26">
        <f t="shared" si="17"/>
        <v>0</v>
      </c>
      <c r="J58" s="26">
        <f t="shared" si="18"/>
        <v>0</v>
      </c>
      <c r="K58" t="s">
        <v>612</v>
      </c>
      <c r="L58" s="26">
        <v>0</v>
      </c>
      <c r="M58" s="26">
        <v>0</v>
      </c>
      <c r="N58" s="26">
        <v>1</v>
      </c>
      <c r="O58" s="1" t="s">
        <v>143</v>
      </c>
      <c r="P58" s="26">
        <f t="shared" si="19"/>
        <v>0</v>
      </c>
      <c r="Q58" s="26">
        <f t="shared" si="20"/>
        <v>0</v>
      </c>
      <c r="R58" s="26">
        <f t="shared" si="21"/>
        <v>0</v>
      </c>
      <c r="S58" s="26">
        <f t="shared" si="22"/>
        <v>0</v>
      </c>
      <c r="T58" s="26">
        <f t="shared" si="23"/>
        <v>1</v>
      </c>
      <c r="U58" s="26">
        <f t="shared" si="24"/>
        <v>0</v>
      </c>
      <c r="V58" s="26">
        <f t="shared" si="25"/>
        <v>0</v>
      </c>
      <c r="W58" s="1" t="s">
        <v>144</v>
      </c>
      <c r="X58" s="1">
        <v>0</v>
      </c>
      <c r="Y58" s="55">
        <v>172</v>
      </c>
      <c r="Z58" s="31">
        <f t="shared" si="12"/>
        <v>0.08257321171387422</v>
      </c>
      <c r="AA58">
        <v>42</v>
      </c>
      <c r="AB58">
        <v>79</v>
      </c>
      <c r="AC58">
        <v>48</v>
      </c>
      <c r="AD58">
        <v>3</v>
      </c>
      <c r="AE58" s="2">
        <v>641.948</v>
      </c>
      <c r="AF58" s="3">
        <v>871.72</v>
      </c>
      <c r="AG58" s="1">
        <v>5596</v>
      </c>
      <c r="AH58" s="1">
        <v>2780</v>
      </c>
      <c r="AI58" s="1">
        <v>2816</v>
      </c>
      <c r="AJ58" s="1">
        <v>269</v>
      </c>
      <c r="AK58" s="33">
        <f t="shared" si="27"/>
        <v>0.11437074829931973</v>
      </c>
      <c r="AL58" s="1">
        <v>142</v>
      </c>
      <c r="AM58" s="1">
        <v>127</v>
      </c>
      <c r="AN58" s="1">
        <v>230</v>
      </c>
      <c r="AO58" s="1">
        <v>39</v>
      </c>
      <c r="AP58" s="1">
        <v>160</v>
      </c>
      <c r="AQ58" s="1">
        <v>109</v>
      </c>
      <c r="AR58" s="1">
        <v>6</v>
      </c>
      <c r="AS58" s="1">
        <v>28</v>
      </c>
      <c r="AT58" s="1">
        <v>189</v>
      </c>
      <c r="AU58" s="1">
        <v>46</v>
      </c>
      <c r="AV58" s="1">
        <v>90</v>
      </c>
      <c r="AW58" s="1">
        <v>644</v>
      </c>
      <c r="AX58" s="1">
        <v>334</v>
      </c>
      <c r="AY58" s="1">
        <v>217</v>
      </c>
      <c r="AZ58" s="1">
        <v>69</v>
      </c>
      <c r="BA58" s="1">
        <v>79</v>
      </c>
      <c r="BB58" s="1">
        <v>1</v>
      </c>
      <c r="BC58" s="1">
        <v>28</v>
      </c>
      <c r="BD58" s="1">
        <v>85</v>
      </c>
      <c r="BE58" s="1">
        <v>274</v>
      </c>
      <c r="BF58" s="1">
        <v>1</v>
      </c>
      <c r="BG58" s="1">
        <v>27</v>
      </c>
      <c r="BH58" s="4">
        <v>3492</v>
      </c>
      <c r="BI58" s="11">
        <v>24.856815578465064</v>
      </c>
      <c r="BJ58" s="13">
        <v>57.817869415807564</v>
      </c>
      <c r="BK58" s="11">
        <v>6.786941580756014</v>
      </c>
      <c r="BL58" s="11">
        <v>4.639175257731959</v>
      </c>
      <c r="BM58" s="11">
        <v>1.43184421534937</v>
      </c>
      <c r="BN58" s="11">
        <v>4.4673539518900345</v>
      </c>
      <c r="BO58" s="4">
        <v>2546</v>
      </c>
      <c r="BP58" s="11">
        <v>37.941869599371564</v>
      </c>
      <c r="BQ58" s="13">
        <v>48.625294579732916</v>
      </c>
      <c r="BR58" s="11">
        <v>5.577376276512176</v>
      </c>
      <c r="BS58" s="11">
        <v>1.335428122545169</v>
      </c>
      <c r="BT58" s="11">
        <v>1.3747054202670856</v>
      </c>
      <c r="BU58" s="11">
        <v>5.1453260015710915</v>
      </c>
      <c r="BV58" s="1">
        <v>22</v>
      </c>
      <c r="BW58" s="1">
        <v>100</v>
      </c>
      <c r="BX58" s="1">
        <v>18838</v>
      </c>
      <c r="BY58" s="1">
        <v>5337</v>
      </c>
      <c r="BZ58" s="1">
        <v>1989</v>
      </c>
      <c r="CA58" s="1">
        <v>21</v>
      </c>
      <c r="CB58" s="1">
        <v>2413</v>
      </c>
      <c r="CC58" s="1">
        <v>2083</v>
      </c>
      <c r="CD58" s="1">
        <v>1200</v>
      </c>
      <c r="CE58" s="1">
        <v>883</v>
      </c>
      <c r="CF58" s="1">
        <v>1983</v>
      </c>
      <c r="CG58" s="1">
        <v>100</v>
      </c>
      <c r="CH58" s="1">
        <v>992</v>
      </c>
      <c r="CI58" s="1">
        <v>1091</v>
      </c>
      <c r="CJ58" s="38">
        <v>2247</v>
      </c>
      <c r="CK58" s="38">
        <v>152</v>
      </c>
      <c r="CL58" s="38">
        <v>144</v>
      </c>
      <c r="CM58" s="38">
        <v>992</v>
      </c>
      <c r="CN58" s="38">
        <v>959</v>
      </c>
      <c r="CO58" s="39">
        <f t="shared" si="26"/>
        <v>0.06764574988874054</v>
      </c>
      <c r="CP58" s="35">
        <v>5007</v>
      </c>
      <c r="CQ58" s="38">
        <v>2062</v>
      </c>
      <c r="CR58" s="35">
        <v>122</v>
      </c>
      <c r="CS58" s="35">
        <v>817</v>
      </c>
      <c r="CT58" s="35">
        <v>15</v>
      </c>
      <c r="CU58" s="35">
        <v>1868</v>
      </c>
      <c r="CV58" s="35">
        <v>123</v>
      </c>
      <c r="CW58" s="36">
        <v>275</v>
      </c>
      <c r="CX58" s="36">
        <v>82</v>
      </c>
      <c r="CY58" s="36">
        <v>129</v>
      </c>
      <c r="CZ58" s="36">
        <v>60</v>
      </c>
      <c r="DA58" s="36">
        <v>4</v>
      </c>
      <c r="DB58" s="38">
        <v>6570</v>
      </c>
      <c r="DC58" s="35">
        <v>3128</v>
      </c>
      <c r="DD58" s="35">
        <v>1779</v>
      </c>
      <c r="DE58" s="35">
        <v>1626</v>
      </c>
      <c r="DF58" s="35">
        <v>37</v>
      </c>
      <c r="DG58" s="35">
        <v>1019.7155878194787</v>
      </c>
      <c r="DH58" s="42">
        <v>23.89090909090911</v>
      </c>
      <c r="DI58" s="42">
        <v>2.923898531375146</v>
      </c>
      <c r="DJ58" s="1">
        <v>2796</v>
      </c>
      <c r="DK58" s="1">
        <v>2765</v>
      </c>
      <c r="DL58" s="1">
        <v>205376</v>
      </c>
      <c r="DP58" s="1">
        <v>2372</v>
      </c>
      <c r="DQ58" s="1">
        <v>15</v>
      </c>
      <c r="DR58" s="1">
        <v>50</v>
      </c>
      <c r="DS58" s="1">
        <v>443</v>
      </c>
      <c r="DT58" s="1">
        <v>828</v>
      </c>
      <c r="DU58" s="1">
        <v>646</v>
      </c>
      <c r="DV58" s="1">
        <v>199</v>
      </c>
      <c r="DW58" s="1">
        <v>191</v>
      </c>
      <c r="DX58" s="1">
        <v>68</v>
      </c>
      <c r="DY58" s="1">
        <v>124</v>
      </c>
      <c r="DZ58" s="1">
        <v>6</v>
      </c>
      <c r="EA58" s="1">
        <v>5</v>
      </c>
      <c r="EB58" s="1">
        <v>9</v>
      </c>
      <c r="EC58" s="1">
        <v>16</v>
      </c>
      <c r="ED58" s="1">
        <v>44</v>
      </c>
      <c r="EE58" s="1">
        <v>70</v>
      </c>
      <c r="EF58" s="1">
        <v>6</v>
      </c>
      <c r="EG58" s="1">
        <v>9</v>
      </c>
      <c r="EJ58" s="1">
        <v>2</v>
      </c>
      <c r="EK58" s="1">
        <v>21</v>
      </c>
      <c r="EL58" s="1">
        <v>1</v>
      </c>
      <c r="EM58" s="1">
        <v>2</v>
      </c>
      <c r="EO58" s="1">
        <v>1</v>
      </c>
      <c r="EP58" s="1">
        <v>2138</v>
      </c>
      <c r="EQ58" s="1">
        <v>1051</v>
      </c>
      <c r="ER58" s="1">
        <v>1087</v>
      </c>
      <c r="ES58" s="1">
        <v>5161</v>
      </c>
      <c r="ET58" s="1">
        <v>2509</v>
      </c>
      <c r="EU58" s="1">
        <v>2652</v>
      </c>
      <c r="EV58" s="1">
        <v>5164</v>
      </c>
      <c r="EW58" s="1">
        <v>2477</v>
      </c>
      <c r="EX58" s="1">
        <v>2687</v>
      </c>
      <c r="EY58" s="1">
        <v>5173</v>
      </c>
      <c r="EZ58" s="1">
        <v>2501</v>
      </c>
      <c r="FA58" s="1">
        <v>2673</v>
      </c>
      <c r="FB58" s="1">
        <v>5596</v>
      </c>
      <c r="FC58" s="1">
        <v>2780</v>
      </c>
      <c r="FD58" s="1">
        <v>2816</v>
      </c>
      <c r="FE58" s="3">
        <v>161.74</v>
      </c>
      <c r="FF58" s="3">
        <v>141.39</v>
      </c>
      <c r="FG58" s="3">
        <v>141.96</v>
      </c>
      <c r="FH58" s="1">
        <v>398</v>
      </c>
      <c r="FI58" s="1">
        <v>600</v>
      </c>
      <c r="FJ58" s="1">
        <v>194</v>
      </c>
      <c r="FK58" s="1">
        <v>465</v>
      </c>
      <c r="FL58" s="1">
        <v>339</v>
      </c>
      <c r="FM58" s="1">
        <v>1718</v>
      </c>
      <c r="FN58" s="1">
        <v>1184</v>
      </c>
      <c r="FO58" s="1">
        <v>740</v>
      </c>
      <c r="FP58" s="1">
        <v>431</v>
      </c>
      <c r="FQ58" s="1">
        <v>207</v>
      </c>
      <c r="FR58" s="1">
        <v>224</v>
      </c>
      <c r="FS58" s="3">
        <v>0.08</v>
      </c>
      <c r="FT58" s="3">
        <v>0.07</v>
      </c>
      <c r="FU58" s="3">
        <v>0.11</v>
      </c>
      <c r="FV58" s="3">
        <v>0.03</v>
      </c>
      <c r="FW58" s="3">
        <v>0.08</v>
      </c>
      <c r="FX58" s="3">
        <v>0.06</v>
      </c>
      <c r="FY58" s="3">
        <v>0.31</v>
      </c>
      <c r="FZ58" s="3">
        <v>0.21</v>
      </c>
      <c r="GA58" s="3">
        <v>0.13</v>
      </c>
      <c r="GB58" s="1">
        <v>1</v>
      </c>
      <c r="GC58" s="1">
        <v>5</v>
      </c>
      <c r="GD58" s="3">
        <v>0.52</v>
      </c>
      <c r="GE58" s="3">
        <v>0.43</v>
      </c>
      <c r="GF58" s="3">
        <v>0.12</v>
      </c>
      <c r="GG58" s="1">
        <v>1</v>
      </c>
      <c r="GH58" s="3">
        <v>0.05</v>
      </c>
      <c r="GI58" s="3">
        <v>0.03</v>
      </c>
      <c r="GJ58" s="3">
        <v>0.02</v>
      </c>
      <c r="GK58" s="1">
        <v>4</v>
      </c>
      <c r="GL58" s="3">
        <v>0.18</v>
      </c>
      <c r="GM58" s="3">
        <v>0.19</v>
      </c>
      <c r="GN58">
        <v>172</v>
      </c>
      <c r="GO58">
        <v>21</v>
      </c>
      <c r="GP58">
        <v>12</v>
      </c>
      <c r="GQ58">
        <v>16</v>
      </c>
      <c r="GR58">
        <v>16</v>
      </c>
      <c r="GS58">
        <v>22</v>
      </c>
      <c r="GT58">
        <v>16</v>
      </c>
      <c r="GU58">
        <v>15</v>
      </c>
      <c r="GV58">
        <v>13</v>
      </c>
      <c r="GW58">
        <v>23</v>
      </c>
      <c r="GX58">
        <v>18</v>
      </c>
      <c r="GY58">
        <v>42</v>
      </c>
      <c r="GZ58">
        <v>79</v>
      </c>
      <c r="HA58">
        <v>48</v>
      </c>
      <c r="HB58">
        <v>3</v>
      </c>
      <c r="HC58"/>
      <c r="HD58">
        <v>25</v>
      </c>
      <c r="HE58">
        <v>2</v>
      </c>
      <c r="HF58"/>
      <c r="HG58">
        <v>16</v>
      </c>
      <c r="HH58">
        <v>59</v>
      </c>
      <c r="HI58">
        <v>15</v>
      </c>
      <c r="HJ58">
        <v>3</v>
      </c>
      <c r="HK58">
        <v>18</v>
      </c>
      <c r="HL58">
        <v>12</v>
      </c>
      <c r="HM58">
        <v>12</v>
      </c>
      <c r="HN58">
        <v>5</v>
      </c>
      <c r="HO58">
        <v>5</v>
      </c>
      <c r="HP58" s="31">
        <f t="shared" si="28"/>
        <v>0.08257321171387422</v>
      </c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2.75">
      <c r="A59" s="24">
        <v>411</v>
      </c>
      <c r="B59" s="27" t="s">
        <v>446</v>
      </c>
      <c r="C59" s="26">
        <v>42</v>
      </c>
      <c r="D59" s="25" t="s">
        <v>447</v>
      </c>
      <c r="E59" s="26">
        <v>4</v>
      </c>
      <c r="F59" s="25" t="s">
        <v>448</v>
      </c>
      <c r="G59" s="26">
        <f t="shared" si="15"/>
        <v>0</v>
      </c>
      <c r="H59" s="26">
        <f t="shared" si="16"/>
        <v>0</v>
      </c>
      <c r="I59" s="26">
        <f t="shared" si="17"/>
        <v>1</v>
      </c>
      <c r="J59" s="26">
        <f t="shared" si="18"/>
        <v>0</v>
      </c>
      <c r="K59" t="s">
        <v>612</v>
      </c>
      <c r="L59" s="26">
        <v>0</v>
      </c>
      <c r="M59" s="26">
        <v>0</v>
      </c>
      <c r="N59" s="26">
        <v>1</v>
      </c>
      <c r="O59" s="1" t="s">
        <v>474</v>
      </c>
      <c r="P59" s="26">
        <f t="shared" si="19"/>
        <v>0</v>
      </c>
      <c r="Q59" s="26">
        <f t="shared" si="20"/>
        <v>0</v>
      </c>
      <c r="R59" s="26">
        <f t="shared" si="21"/>
        <v>0</v>
      </c>
      <c r="S59" s="26">
        <f t="shared" si="22"/>
        <v>0</v>
      </c>
      <c r="T59" s="26">
        <f t="shared" si="23"/>
        <v>0</v>
      </c>
      <c r="U59" s="26">
        <f t="shared" si="24"/>
        <v>0</v>
      </c>
      <c r="V59" s="26">
        <f t="shared" si="25"/>
        <v>1</v>
      </c>
      <c r="W59" s="1" t="s">
        <v>483</v>
      </c>
      <c r="X59" s="1">
        <v>0</v>
      </c>
      <c r="Y59" s="55">
        <v>5</v>
      </c>
      <c r="Z59" s="31">
        <f t="shared" si="12"/>
        <v>0.043478260869565216</v>
      </c>
      <c r="AA59">
        <v>1</v>
      </c>
      <c r="AB59">
        <v>2</v>
      </c>
      <c r="AC59">
        <v>2</v>
      </c>
      <c r="AD59"/>
      <c r="AE59" s="2">
        <v>3063.146</v>
      </c>
      <c r="AF59" s="3">
        <v>12.14</v>
      </c>
      <c r="AG59" s="1">
        <v>372</v>
      </c>
      <c r="AH59" s="1">
        <v>186</v>
      </c>
      <c r="AI59" s="1">
        <v>186</v>
      </c>
      <c r="AJ59" s="1">
        <v>7</v>
      </c>
      <c r="AK59" s="33">
        <f t="shared" si="27"/>
        <v>0.05737704918032787</v>
      </c>
      <c r="AL59" s="1">
        <v>5</v>
      </c>
      <c r="AM59" s="1">
        <v>2</v>
      </c>
      <c r="AP59" s="1">
        <v>5</v>
      </c>
      <c r="AQ59" s="1">
        <v>2</v>
      </c>
      <c r="AV59" s="1">
        <v>1</v>
      </c>
      <c r="AW59" s="1">
        <v>3030</v>
      </c>
      <c r="AX59" s="1">
        <v>89</v>
      </c>
      <c r="AY59" s="1">
        <v>51</v>
      </c>
      <c r="AZ59" s="1">
        <v>6</v>
      </c>
      <c r="BA59" s="1">
        <v>0</v>
      </c>
      <c r="BB59" s="1">
        <v>0</v>
      </c>
      <c r="BC59" s="1">
        <v>8</v>
      </c>
      <c r="BD59" s="1">
        <v>30</v>
      </c>
      <c r="BE59" s="1">
        <v>2659</v>
      </c>
      <c r="BF59" s="1">
        <v>14</v>
      </c>
      <c r="BG59" s="1">
        <v>230</v>
      </c>
      <c r="BH59" s="4">
        <v>292</v>
      </c>
      <c r="BI59" s="11">
        <v>42.465753424657535</v>
      </c>
      <c r="BJ59" s="13">
        <v>26.027397260273972</v>
      </c>
      <c r="BK59" s="11">
        <v>8.561643835616438</v>
      </c>
      <c r="BL59" s="11">
        <v>19.52054794520548</v>
      </c>
      <c r="BM59" s="11">
        <v>1.36986301369863</v>
      </c>
      <c r="BN59" s="11">
        <v>2.054794520547945</v>
      </c>
      <c r="BO59" s="4">
        <v>269</v>
      </c>
      <c r="BP59" s="11">
        <v>64.68401486988847</v>
      </c>
      <c r="BQ59" s="13">
        <v>20.44609665427509</v>
      </c>
      <c r="BR59" s="11">
        <v>6.319702602230483</v>
      </c>
      <c r="BS59" s="11">
        <v>6.319702602230483</v>
      </c>
      <c r="BT59" s="11">
        <v>0</v>
      </c>
      <c r="BU59" s="11">
        <v>2.2304832713754648</v>
      </c>
      <c r="CC59" s="1">
        <v>115</v>
      </c>
      <c r="CD59" s="1">
        <v>70</v>
      </c>
      <c r="CE59" s="1">
        <v>45</v>
      </c>
      <c r="CH59" s="1">
        <v>53</v>
      </c>
      <c r="CI59" s="1">
        <v>62</v>
      </c>
      <c r="CJ59" s="38">
        <v>199</v>
      </c>
      <c r="CK59" s="38">
        <v>82</v>
      </c>
      <c r="CL59" s="38">
        <v>18</v>
      </c>
      <c r="CM59" s="38">
        <v>39</v>
      </c>
      <c r="CN59" s="38">
        <v>60</v>
      </c>
      <c r="CO59" s="39">
        <f t="shared" si="26"/>
        <v>0.4120603015075377</v>
      </c>
      <c r="CP59" s="35">
        <v>425</v>
      </c>
      <c r="CQ59" s="38">
        <v>174</v>
      </c>
      <c r="CR59" s="35">
        <v>8</v>
      </c>
      <c r="CS59" s="35">
        <v>88</v>
      </c>
      <c r="CT59" s="35">
        <v>8</v>
      </c>
      <c r="CU59" s="35">
        <v>142</v>
      </c>
      <c r="CV59" s="35">
        <v>5</v>
      </c>
      <c r="CW59" s="36">
        <v>23</v>
      </c>
      <c r="CX59" s="36">
        <v>10</v>
      </c>
      <c r="CY59" s="36">
        <v>2</v>
      </c>
      <c r="CZ59" s="36">
        <v>8</v>
      </c>
      <c r="DA59" s="36">
        <v>3</v>
      </c>
      <c r="DB59" s="38">
        <v>66</v>
      </c>
      <c r="DC59" s="35">
        <v>17</v>
      </c>
      <c r="DD59" s="35">
        <v>8</v>
      </c>
      <c r="DE59" s="35">
        <v>34</v>
      </c>
      <c r="DF59" s="35">
        <v>7</v>
      </c>
      <c r="DG59" s="35">
        <v>2.178145216941625</v>
      </c>
      <c r="DH59" s="42">
        <v>2.8695652173913024</v>
      </c>
      <c r="DI59" s="42">
        <v>0.3316582914572863</v>
      </c>
      <c r="DM59" s="1">
        <v>5</v>
      </c>
      <c r="DN59" s="1">
        <v>20</v>
      </c>
      <c r="DO59" s="1">
        <v>1634</v>
      </c>
      <c r="DP59" s="1">
        <v>153</v>
      </c>
      <c r="DQ59" s="1">
        <v>7</v>
      </c>
      <c r="DR59" s="1">
        <v>5</v>
      </c>
      <c r="DS59" s="1">
        <v>21</v>
      </c>
      <c r="DT59" s="1">
        <v>29</v>
      </c>
      <c r="DU59" s="1">
        <v>26</v>
      </c>
      <c r="DV59" s="1">
        <v>19</v>
      </c>
      <c r="DW59" s="1">
        <v>46</v>
      </c>
      <c r="EP59" s="1">
        <v>479</v>
      </c>
      <c r="EQ59" s="1">
        <v>247</v>
      </c>
      <c r="ER59" s="1">
        <v>232</v>
      </c>
      <c r="ES59" s="1">
        <v>413</v>
      </c>
      <c r="ET59" s="1">
        <v>223</v>
      </c>
      <c r="EU59" s="1">
        <v>190</v>
      </c>
      <c r="EV59" s="1">
        <v>388</v>
      </c>
      <c r="EW59" s="1">
        <v>211</v>
      </c>
      <c r="EX59" s="1">
        <v>177</v>
      </c>
      <c r="EY59" s="1">
        <v>404</v>
      </c>
      <c r="EZ59" s="1">
        <v>212</v>
      </c>
      <c r="FA59" s="1">
        <v>193</v>
      </c>
      <c r="FB59" s="1">
        <v>372</v>
      </c>
      <c r="FC59" s="1">
        <v>186</v>
      </c>
      <c r="FD59" s="1">
        <v>186</v>
      </c>
      <c r="FE59" s="3">
        <v>-22.34</v>
      </c>
      <c r="FF59" s="3">
        <v>-13.78</v>
      </c>
      <c r="FG59" s="3">
        <v>-15.66</v>
      </c>
      <c r="FH59" s="1">
        <v>22</v>
      </c>
      <c r="FI59" s="1">
        <v>26</v>
      </c>
      <c r="FJ59" s="1">
        <v>9</v>
      </c>
      <c r="FK59" s="1">
        <v>31</v>
      </c>
      <c r="FL59" s="1">
        <v>24</v>
      </c>
      <c r="FM59" s="1">
        <v>107</v>
      </c>
      <c r="FN59" s="1">
        <v>88</v>
      </c>
      <c r="FO59" s="1">
        <v>68</v>
      </c>
      <c r="FP59" s="1">
        <v>15</v>
      </c>
      <c r="FQ59" s="1">
        <v>9</v>
      </c>
      <c r="FR59" s="1">
        <v>6</v>
      </c>
      <c r="FS59" s="3">
        <v>0.04</v>
      </c>
      <c r="FT59" s="3">
        <v>0.06</v>
      </c>
      <c r="FU59" s="3">
        <v>0.07</v>
      </c>
      <c r="FV59" s="3">
        <v>0.02</v>
      </c>
      <c r="FW59" s="3">
        <v>0.08</v>
      </c>
      <c r="FX59" s="3">
        <v>0.06</v>
      </c>
      <c r="FY59" s="3">
        <v>0.29</v>
      </c>
      <c r="FZ59" s="3">
        <v>0.24</v>
      </c>
      <c r="GA59" s="3">
        <v>0.18</v>
      </c>
      <c r="GB59" s="1">
        <v>1</v>
      </c>
      <c r="GC59" s="1">
        <v>1</v>
      </c>
      <c r="GD59" s="3">
        <v>0.03</v>
      </c>
      <c r="GE59" s="3">
        <v>0.88</v>
      </c>
      <c r="GF59" s="3">
        <v>0</v>
      </c>
      <c r="GG59" s="1">
        <v>3</v>
      </c>
      <c r="GH59" s="3">
        <v>0.02</v>
      </c>
      <c r="GI59" s="3">
        <v>0.01</v>
      </c>
      <c r="GJ59" s="3">
        <v>0.01</v>
      </c>
      <c r="GK59" s="1">
        <v>3</v>
      </c>
      <c r="GL59" s="3">
        <v>0.14</v>
      </c>
      <c r="GM59" s="3">
        <v>0.17</v>
      </c>
      <c r="GN59">
        <v>5</v>
      </c>
      <c r="GO59">
        <v>2</v>
      </c>
      <c r="GP59"/>
      <c r="GQ59"/>
      <c r="GR59">
        <v>1</v>
      </c>
      <c r="GS59"/>
      <c r="GT59"/>
      <c r="GU59">
        <v>1</v>
      </c>
      <c r="GV59">
        <v>1</v>
      </c>
      <c r="GW59"/>
      <c r="GX59"/>
      <c r="GY59">
        <v>1</v>
      </c>
      <c r="GZ59">
        <v>2</v>
      </c>
      <c r="HA59">
        <v>2</v>
      </c>
      <c r="HB59"/>
      <c r="HC59"/>
      <c r="HD59"/>
      <c r="HE59"/>
      <c r="HF59"/>
      <c r="HG59">
        <v>1</v>
      </c>
      <c r="HH59">
        <v>2</v>
      </c>
      <c r="HI59"/>
      <c r="HJ59"/>
      <c r="HK59"/>
      <c r="HL59"/>
      <c r="HM59">
        <v>1</v>
      </c>
      <c r="HN59"/>
      <c r="HO59">
        <v>1</v>
      </c>
      <c r="HP59" s="31">
        <f t="shared" si="28"/>
        <v>0.043478260869565216</v>
      </c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2.75">
      <c r="A60" s="24">
        <v>421</v>
      </c>
      <c r="B60" s="25" t="s">
        <v>449</v>
      </c>
      <c r="C60" s="26">
        <v>42</v>
      </c>
      <c r="D60" s="25" t="s">
        <v>447</v>
      </c>
      <c r="E60" s="26">
        <v>4</v>
      </c>
      <c r="F60" s="25" t="s">
        <v>448</v>
      </c>
      <c r="G60" s="26">
        <f t="shared" si="15"/>
        <v>0</v>
      </c>
      <c r="H60" s="26">
        <f t="shared" si="16"/>
        <v>0</v>
      </c>
      <c r="I60" s="26">
        <f t="shared" si="17"/>
        <v>1</v>
      </c>
      <c r="J60" s="26">
        <f t="shared" si="18"/>
        <v>0</v>
      </c>
      <c r="K60" t="s">
        <v>614</v>
      </c>
      <c r="L60" s="26">
        <v>0</v>
      </c>
      <c r="M60" s="26">
        <v>0</v>
      </c>
      <c r="N60" s="26">
        <v>0</v>
      </c>
      <c r="O60" s="1" t="s">
        <v>472</v>
      </c>
      <c r="P60" s="26">
        <f t="shared" si="19"/>
        <v>0</v>
      </c>
      <c r="Q60" s="26">
        <f t="shared" si="20"/>
        <v>0</v>
      </c>
      <c r="R60" s="26">
        <f t="shared" si="21"/>
        <v>1</v>
      </c>
      <c r="S60" s="26">
        <f t="shared" si="22"/>
        <v>0</v>
      </c>
      <c r="T60" s="26">
        <f t="shared" si="23"/>
        <v>0</v>
      </c>
      <c r="U60" s="26">
        <f t="shared" si="24"/>
        <v>0</v>
      </c>
      <c r="V60" s="26">
        <f t="shared" si="25"/>
        <v>0</v>
      </c>
      <c r="W60" s="1" t="s">
        <v>480</v>
      </c>
      <c r="X60" s="1">
        <v>0</v>
      </c>
      <c r="Y60" s="55">
        <v>115</v>
      </c>
      <c r="Z60" s="31">
        <f t="shared" si="12"/>
        <v>0.0505716798592788</v>
      </c>
      <c r="AA60">
        <v>18</v>
      </c>
      <c r="AB60">
        <v>52</v>
      </c>
      <c r="AC60">
        <v>37</v>
      </c>
      <c r="AD60">
        <v>8</v>
      </c>
      <c r="AE60" s="2">
        <v>63.033</v>
      </c>
      <c r="AF60" s="3">
        <v>10930.85</v>
      </c>
      <c r="AG60" s="1">
        <v>6890</v>
      </c>
      <c r="AH60" s="1">
        <v>3320</v>
      </c>
      <c r="AI60" s="1">
        <v>3570</v>
      </c>
      <c r="AJ60" s="1">
        <v>411</v>
      </c>
      <c r="AK60" s="33">
        <f t="shared" si="27"/>
        <v>0.15307262569832403</v>
      </c>
      <c r="AL60" s="1">
        <v>241</v>
      </c>
      <c r="AM60" s="1">
        <v>170</v>
      </c>
      <c r="AN60" s="1">
        <v>330</v>
      </c>
      <c r="AO60" s="1">
        <v>81</v>
      </c>
      <c r="AP60" s="1">
        <v>213</v>
      </c>
      <c r="AQ60" s="1">
        <v>198</v>
      </c>
      <c r="AR60" s="1">
        <v>4</v>
      </c>
      <c r="AS60" s="1">
        <v>30</v>
      </c>
      <c r="AT60" s="1">
        <v>311</v>
      </c>
      <c r="AU60" s="1">
        <v>66</v>
      </c>
      <c r="AV60" s="1">
        <v>166</v>
      </c>
      <c r="AW60" s="1">
        <v>61</v>
      </c>
      <c r="AX60" s="1">
        <v>61</v>
      </c>
      <c r="AY60" s="1">
        <v>36</v>
      </c>
      <c r="AZ60" s="1">
        <v>23</v>
      </c>
      <c r="BA60" s="1">
        <v>3</v>
      </c>
      <c r="BB60" s="1">
        <v>0</v>
      </c>
      <c r="BC60" s="1">
        <v>13</v>
      </c>
      <c r="BD60" s="1">
        <v>11</v>
      </c>
      <c r="BE60" s="1">
        <v>0</v>
      </c>
      <c r="BF60" s="1">
        <v>0</v>
      </c>
      <c r="BG60" s="1">
        <v>0</v>
      </c>
      <c r="BH60" s="4">
        <v>4214</v>
      </c>
      <c r="BI60" s="11">
        <v>17.06217370669198</v>
      </c>
      <c r="BJ60" s="13">
        <v>52.08827717133365</v>
      </c>
      <c r="BK60" s="11">
        <v>18.984337921214998</v>
      </c>
      <c r="BL60" s="11">
        <v>3.962980541053631</v>
      </c>
      <c r="BM60" s="11">
        <v>3.5832937826293305</v>
      </c>
      <c r="BN60" s="11">
        <v>4.318936877076411</v>
      </c>
      <c r="BO60" s="4">
        <v>3203</v>
      </c>
      <c r="BP60" s="11">
        <v>25.69466125507337</v>
      </c>
      <c r="BQ60" s="13">
        <v>47.73649703403059</v>
      </c>
      <c r="BR60" s="11">
        <v>15.048392132375898</v>
      </c>
      <c r="BS60" s="11">
        <v>1.3737121448641898</v>
      </c>
      <c r="BT60" s="11">
        <v>5.276303465501093</v>
      </c>
      <c r="BU60" s="11">
        <v>4.870433968154854</v>
      </c>
      <c r="BV60" s="1">
        <v>53</v>
      </c>
      <c r="BW60" s="1">
        <v>202</v>
      </c>
      <c r="BX60" s="1">
        <v>36600</v>
      </c>
      <c r="BY60" s="1">
        <v>7516</v>
      </c>
      <c r="BZ60" s="1">
        <v>3977</v>
      </c>
      <c r="CA60" s="1">
        <v>1</v>
      </c>
      <c r="CC60" s="1">
        <v>2274</v>
      </c>
      <c r="CD60" s="1">
        <v>1230</v>
      </c>
      <c r="CE60" s="1">
        <v>1044</v>
      </c>
      <c r="CF60" s="1">
        <v>2072</v>
      </c>
      <c r="CG60" s="1">
        <v>202</v>
      </c>
      <c r="CH60" s="1">
        <v>882</v>
      </c>
      <c r="CI60" s="1">
        <v>1392</v>
      </c>
      <c r="CJ60" s="38">
        <v>2912</v>
      </c>
      <c r="CK60" s="38">
        <v>158</v>
      </c>
      <c r="CL60" s="38">
        <v>284</v>
      </c>
      <c r="CM60" s="38">
        <v>1419</v>
      </c>
      <c r="CN60" s="38">
        <v>1051</v>
      </c>
      <c r="CO60" s="39">
        <f t="shared" si="26"/>
        <v>0.05425824175824176</v>
      </c>
      <c r="CP60" s="35">
        <v>6846</v>
      </c>
      <c r="CQ60" s="38">
        <v>2738</v>
      </c>
      <c r="CR60" s="35">
        <v>305</v>
      </c>
      <c r="CS60" s="35">
        <v>1734</v>
      </c>
      <c r="CT60" s="35">
        <v>25</v>
      </c>
      <c r="CU60" s="35">
        <v>1732</v>
      </c>
      <c r="CV60" s="35">
        <v>312</v>
      </c>
      <c r="CW60" s="36">
        <v>195</v>
      </c>
      <c r="CX60" s="36">
        <v>47</v>
      </c>
      <c r="CY60" s="36">
        <v>82</v>
      </c>
      <c r="CZ60" s="36">
        <v>59</v>
      </c>
      <c r="DA60" s="36">
        <v>7</v>
      </c>
      <c r="DB60" s="38">
        <v>1779</v>
      </c>
      <c r="DC60" s="35">
        <v>1098</v>
      </c>
      <c r="DD60" s="35">
        <v>299</v>
      </c>
      <c r="DE60" s="35">
        <v>214</v>
      </c>
      <c r="DF60" s="35">
        <v>168</v>
      </c>
      <c r="DG60" s="35">
        <v>2929.3015781015547</v>
      </c>
      <c r="DH60" s="42">
        <v>9.123076923076919</v>
      </c>
      <c r="DI60" s="42">
        <v>0.6109203296703296</v>
      </c>
      <c r="DJ60" s="1">
        <v>416</v>
      </c>
      <c r="DK60" s="1">
        <v>380</v>
      </c>
      <c r="DL60" s="1">
        <v>35679</v>
      </c>
      <c r="DM60" s="1">
        <v>23</v>
      </c>
      <c r="DN60" s="1">
        <v>68</v>
      </c>
      <c r="DO60" s="1">
        <v>5169</v>
      </c>
      <c r="DP60" s="1">
        <v>3946</v>
      </c>
      <c r="DQ60" s="1">
        <v>120</v>
      </c>
      <c r="DR60" s="1">
        <v>197</v>
      </c>
      <c r="DS60" s="1">
        <v>1269</v>
      </c>
      <c r="DT60" s="1">
        <v>1362</v>
      </c>
      <c r="DU60" s="1">
        <v>643</v>
      </c>
      <c r="DV60" s="1">
        <v>231</v>
      </c>
      <c r="DW60" s="1">
        <v>124</v>
      </c>
      <c r="DX60" s="1">
        <v>92</v>
      </c>
      <c r="DY60" s="1">
        <v>135</v>
      </c>
      <c r="DZ60" s="1">
        <v>19</v>
      </c>
      <c r="EA60" s="1">
        <v>49</v>
      </c>
      <c r="EB60" s="1">
        <v>22</v>
      </c>
      <c r="EC60" s="1">
        <v>52</v>
      </c>
      <c r="ED60" s="1">
        <v>23</v>
      </c>
      <c r="EE60" s="1">
        <v>12</v>
      </c>
      <c r="EF60" s="1">
        <v>10</v>
      </c>
      <c r="EG60" s="1">
        <v>8</v>
      </c>
      <c r="EH60" s="1">
        <v>3</v>
      </c>
      <c r="EI60" s="1">
        <v>4</v>
      </c>
      <c r="EJ60" s="1">
        <v>4</v>
      </c>
      <c r="EK60" s="1">
        <v>8</v>
      </c>
      <c r="EL60" s="1">
        <v>5</v>
      </c>
      <c r="EM60" s="1">
        <v>2</v>
      </c>
      <c r="EN60" s="1">
        <v>6</v>
      </c>
      <c r="EP60" s="1">
        <v>8345</v>
      </c>
      <c r="EQ60" s="1">
        <v>3818</v>
      </c>
      <c r="ER60" s="1">
        <v>4528</v>
      </c>
      <c r="ES60" s="1">
        <v>7405</v>
      </c>
      <c r="ET60" s="1">
        <v>3425</v>
      </c>
      <c r="EU60" s="1">
        <v>3980</v>
      </c>
      <c r="EV60" s="1">
        <v>6844</v>
      </c>
      <c r="EW60" s="1">
        <v>3208</v>
      </c>
      <c r="EX60" s="1">
        <v>3636</v>
      </c>
      <c r="EY60" s="1">
        <v>7030</v>
      </c>
      <c r="EZ60" s="1">
        <v>3341</v>
      </c>
      <c r="FA60" s="1">
        <v>3689</v>
      </c>
      <c r="FB60" s="1">
        <v>6890</v>
      </c>
      <c r="FC60" s="1">
        <v>3320</v>
      </c>
      <c r="FD60" s="1">
        <v>3570</v>
      </c>
      <c r="FE60" s="3">
        <v>-17.44</v>
      </c>
      <c r="FF60" s="3">
        <v>-11.26</v>
      </c>
      <c r="FG60" s="3">
        <v>-15.76</v>
      </c>
      <c r="FH60" s="1">
        <v>418</v>
      </c>
      <c r="FI60" s="1">
        <v>534</v>
      </c>
      <c r="FJ60" s="1">
        <v>128</v>
      </c>
      <c r="FK60" s="1">
        <v>539</v>
      </c>
      <c r="FL60" s="1">
        <v>602</v>
      </c>
      <c r="FM60" s="1">
        <v>2469</v>
      </c>
      <c r="FN60" s="1">
        <v>1150</v>
      </c>
      <c r="FO60" s="1">
        <v>997</v>
      </c>
      <c r="FP60" s="1">
        <v>885</v>
      </c>
      <c r="FQ60" s="1">
        <v>483</v>
      </c>
      <c r="FR60" s="1">
        <v>402</v>
      </c>
      <c r="FS60" s="3">
        <v>0.13</v>
      </c>
      <c r="FT60" s="3">
        <v>0.06</v>
      </c>
      <c r="FU60" s="3">
        <v>0.08</v>
      </c>
      <c r="FV60" s="3">
        <v>0.02</v>
      </c>
      <c r="FW60" s="3">
        <v>0.08</v>
      </c>
      <c r="FX60" s="3">
        <v>0.09</v>
      </c>
      <c r="FY60" s="3">
        <v>0.36</v>
      </c>
      <c r="FZ60" s="3">
        <v>0.17</v>
      </c>
      <c r="GA60" s="3">
        <v>0.14</v>
      </c>
      <c r="GB60" s="1">
        <v>3</v>
      </c>
      <c r="GC60" s="1">
        <v>5</v>
      </c>
      <c r="GD60" s="3">
        <v>1</v>
      </c>
      <c r="GE60" s="3">
        <v>0</v>
      </c>
      <c r="GF60" s="3">
        <v>0.05</v>
      </c>
      <c r="GG60" s="1">
        <v>2</v>
      </c>
      <c r="GH60" s="3">
        <v>0.06</v>
      </c>
      <c r="GI60" s="3">
        <v>0.03</v>
      </c>
      <c r="GJ60" s="3">
        <v>0.03</v>
      </c>
      <c r="GK60" s="1">
        <v>4</v>
      </c>
      <c r="GL60" s="3">
        <v>0.13</v>
      </c>
      <c r="GM60" s="3">
        <v>0.2</v>
      </c>
      <c r="GN60">
        <v>115</v>
      </c>
      <c r="GO60">
        <v>12</v>
      </c>
      <c r="GP60">
        <v>9</v>
      </c>
      <c r="GQ60">
        <v>3</v>
      </c>
      <c r="GR60">
        <v>10</v>
      </c>
      <c r="GS60">
        <v>15</v>
      </c>
      <c r="GT60">
        <v>16</v>
      </c>
      <c r="GU60">
        <v>6</v>
      </c>
      <c r="GV60">
        <v>17</v>
      </c>
      <c r="GW60">
        <v>13</v>
      </c>
      <c r="GX60">
        <v>14</v>
      </c>
      <c r="GY60">
        <v>18</v>
      </c>
      <c r="GZ60">
        <v>52</v>
      </c>
      <c r="HA60">
        <v>37</v>
      </c>
      <c r="HB60">
        <v>8</v>
      </c>
      <c r="HC60"/>
      <c r="HD60">
        <v>13</v>
      </c>
      <c r="HE60"/>
      <c r="HF60"/>
      <c r="HG60">
        <v>5</v>
      </c>
      <c r="HH60">
        <v>43</v>
      </c>
      <c r="HI60">
        <v>9</v>
      </c>
      <c r="HJ60"/>
      <c r="HK60">
        <v>9</v>
      </c>
      <c r="HL60">
        <v>7</v>
      </c>
      <c r="HM60">
        <v>22</v>
      </c>
      <c r="HN60">
        <v>1</v>
      </c>
      <c r="HO60">
        <v>6</v>
      </c>
      <c r="HP60" s="31">
        <f t="shared" si="28"/>
        <v>0.0505716798592788</v>
      </c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2.75">
      <c r="A61" s="24">
        <v>422</v>
      </c>
      <c r="B61" s="25" t="s">
        <v>450</v>
      </c>
      <c r="C61" s="26">
        <v>42</v>
      </c>
      <c r="D61" s="25" t="s">
        <v>447</v>
      </c>
      <c r="E61" s="26">
        <v>4</v>
      </c>
      <c r="F61" s="25" t="s">
        <v>448</v>
      </c>
      <c r="G61" s="26">
        <f t="shared" si="15"/>
        <v>0</v>
      </c>
      <c r="H61" s="26">
        <f t="shared" si="16"/>
        <v>0</v>
      </c>
      <c r="I61" s="26">
        <f t="shared" si="17"/>
        <v>1</v>
      </c>
      <c r="J61" s="26">
        <f t="shared" si="18"/>
        <v>0</v>
      </c>
      <c r="K61" t="s">
        <v>614</v>
      </c>
      <c r="L61" s="26">
        <v>0</v>
      </c>
      <c r="M61" s="26">
        <v>0</v>
      </c>
      <c r="N61" s="26">
        <v>0</v>
      </c>
      <c r="O61" s="1" t="s">
        <v>472</v>
      </c>
      <c r="P61" s="26">
        <f t="shared" si="19"/>
        <v>0</v>
      </c>
      <c r="Q61" s="26">
        <f t="shared" si="20"/>
        <v>0</v>
      </c>
      <c r="R61" s="26">
        <f t="shared" si="21"/>
        <v>1</v>
      </c>
      <c r="S61" s="26">
        <f t="shared" si="22"/>
        <v>0</v>
      </c>
      <c r="T61" s="26">
        <f t="shared" si="23"/>
        <v>0</v>
      </c>
      <c r="U61" s="26">
        <f t="shared" si="24"/>
        <v>0</v>
      </c>
      <c r="V61" s="26">
        <f t="shared" si="25"/>
        <v>0</v>
      </c>
      <c r="W61" s="1" t="s">
        <v>480</v>
      </c>
      <c r="X61" s="1">
        <v>0</v>
      </c>
      <c r="Y61" s="55">
        <v>133</v>
      </c>
      <c r="Z61" s="31">
        <f t="shared" si="12"/>
        <v>0.059963931469792606</v>
      </c>
      <c r="AA61">
        <v>25</v>
      </c>
      <c r="AB61">
        <v>47</v>
      </c>
      <c r="AC61">
        <v>56</v>
      </c>
      <c r="AD61">
        <v>5</v>
      </c>
      <c r="AE61" s="2">
        <v>61.527</v>
      </c>
      <c r="AF61" s="3">
        <v>10597.06</v>
      </c>
      <c r="AG61" s="1">
        <v>6520</v>
      </c>
      <c r="AH61" s="1">
        <v>3153</v>
      </c>
      <c r="AI61" s="1">
        <v>3367</v>
      </c>
      <c r="AJ61" s="1">
        <v>436</v>
      </c>
      <c r="AK61" s="33">
        <f t="shared" si="27"/>
        <v>0.16428033157498115</v>
      </c>
      <c r="AL61" s="1">
        <v>258</v>
      </c>
      <c r="AM61" s="1">
        <v>178</v>
      </c>
      <c r="AN61" s="1">
        <v>367</v>
      </c>
      <c r="AO61" s="1">
        <v>69</v>
      </c>
      <c r="AP61" s="1">
        <v>205</v>
      </c>
      <c r="AQ61" s="1">
        <v>231</v>
      </c>
      <c r="AR61" s="1">
        <v>4</v>
      </c>
      <c r="AS61" s="1">
        <v>31</v>
      </c>
      <c r="AT61" s="1">
        <v>342</v>
      </c>
      <c r="AU61" s="1">
        <v>59</v>
      </c>
      <c r="AV61" s="1">
        <v>175</v>
      </c>
      <c r="AW61" s="1">
        <v>61</v>
      </c>
      <c r="AX61" s="1">
        <v>61</v>
      </c>
      <c r="AY61" s="1">
        <v>34</v>
      </c>
      <c r="AZ61" s="1">
        <v>17</v>
      </c>
      <c r="BA61" s="1">
        <v>2</v>
      </c>
      <c r="BB61" s="1">
        <v>0</v>
      </c>
      <c r="BC61" s="1">
        <v>0</v>
      </c>
      <c r="BD61" s="1">
        <v>27</v>
      </c>
      <c r="BE61" s="1">
        <v>0</v>
      </c>
      <c r="BF61" s="1">
        <v>0</v>
      </c>
      <c r="BG61" s="1">
        <v>0</v>
      </c>
      <c r="BH61" s="4">
        <v>4070</v>
      </c>
      <c r="BI61" s="11">
        <v>17.444717444717444</v>
      </c>
      <c r="BJ61" s="13">
        <v>48.67321867321867</v>
      </c>
      <c r="BK61" s="11">
        <v>20.81081081081081</v>
      </c>
      <c r="BL61" s="11">
        <v>4.3734643734643734</v>
      </c>
      <c r="BM61" s="11">
        <v>4.127764127764127</v>
      </c>
      <c r="BN61" s="11">
        <v>4.57002457002457</v>
      </c>
      <c r="BO61" s="4">
        <v>2980</v>
      </c>
      <c r="BP61" s="11">
        <v>27.114093959731544</v>
      </c>
      <c r="BQ61" s="13">
        <v>44.29530201342282</v>
      </c>
      <c r="BR61" s="11">
        <v>16.778523489932887</v>
      </c>
      <c r="BS61" s="11">
        <v>1.2416107382550337</v>
      </c>
      <c r="BT61" s="11">
        <v>6.275167785234899</v>
      </c>
      <c r="BU61" s="11">
        <v>4.295302013422819</v>
      </c>
      <c r="BV61" s="1">
        <v>50</v>
      </c>
      <c r="BW61" s="1">
        <v>227</v>
      </c>
      <c r="BX61" s="1">
        <v>49301</v>
      </c>
      <c r="BY61" s="1">
        <v>12214</v>
      </c>
      <c r="BZ61" s="1">
        <v>9274</v>
      </c>
      <c r="CC61" s="1">
        <v>2218</v>
      </c>
      <c r="CD61" s="1">
        <v>1172</v>
      </c>
      <c r="CE61" s="1">
        <v>1046</v>
      </c>
      <c r="CF61" s="1">
        <v>2054</v>
      </c>
      <c r="CG61" s="1">
        <v>164</v>
      </c>
      <c r="CH61" s="1">
        <v>786</v>
      </c>
      <c r="CI61" s="1">
        <v>1432</v>
      </c>
      <c r="CJ61" s="38">
        <v>3052</v>
      </c>
      <c r="CK61" s="38">
        <v>169</v>
      </c>
      <c r="CL61" s="38">
        <v>266</v>
      </c>
      <c r="CM61" s="38">
        <v>1360</v>
      </c>
      <c r="CN61" s="38">
        <v>1257</v>
      </c>
      <c r="CO61" s="39">
        <f t="shared" si="26"/>
        <v>0.0553735255570118</v>
      </c>
      <c r="CP61" s="35">
        <v>7007</v>
      </c>
      <c r="CQ61" s="38">
        <v>2890</v>
      </c>
      <c r="CR61" s="35">
        <v>335</v>
      </c>
      <c r="CS61" s="35">
        <v>1885</v>
      </c>
      <c r="CT61" s="35">
        <v>28</v>
      </c>
      <c r="CU61" s="35">
        <v>1582</v>
      </c>
      <c r="CV61" s="35">
        <v>287</v>
      </c>
      <c r="CW61" s="36">
        <v>251</v>
      </c>
      <c r="CX61" s="36">
        <v>47</v>
      </c>
      <c r="CY61" s="36">
        <v>102</v>
      </c>
      <c r="CZ61" s="36">
        <v>96</v>
      </c>
      <c r="DA61" s="36">
        <v>6</v>
      </c>
      <c r="DB61" s="38">
        <v>3352</v>
      </c>
      <c r="DC61" s="35">
        <v>1524</v>
      </c>
      <c r="DD61" s="35">
        <v>1205</v>
      </c>
      <c r="DE61" s="35">
        <v>428</v>
      </c>
      <c r="DF61" s="35">
        <v>195</v>
      </c>
      <c r="DG61" s="35">
        <v>5460.777541737814</v>
      </c>
      <c r="DH61" s="42">
        <v>13.354581673306763</v>
      </c>
      <c r="DI61" s="42">
        <v>1.0982961992136362</v>
      </c>
      <c r="DJ61" s="1">
        <v>173</v>
      </c>
      <c r="DK61" s="1">
        <v>145</v>
      </c>
      <c r="DL61" s="1">
        <v>13443</v>
      </c>
      <c r="DM61" s="1">
        <v>30</v>
      </c>
      <c r="DN61" s="1">
        <v>247</v>
      </c>
      <c r="DO61" s="1">
        <v>12336</v>
      </c>
      <c r="DP61" s="1">
        <v>4338</v>
      </c>
      <c r="DQ61" s="1">
        <v>150</v>
      </c>
      <c r="DR61" s="1">
        <v>329</v>
      </c>
      <c r="DS61" s="1">
        <v>1833</v>
      </c>
      <c r="DT61" s="1">
        <v>1285</v>
      </c>
      <c r="DU61" s="1">
        <v>490</v>
      </c>
      <c r="DV61" s="1">
        <v>164</v>
      </c>
      <c r="DW61" s="1">
        <v>87</v>
      </c>
      <c r="DX61" s="1">
        <v>85</v>
      </c>
      <c r="DY61" s="1">
        <v>107</v>
      </c>
      <c r="DZ61" s="1">
        <v>35</v>
      </c>
      <c r="EA61" s="1">
        <v>28</v>
      </c>
      <c r="EB61" s="1">
        <v>17</v>
      </c>
      <c r="EC61" s="1">
        <v>31</v>
      </c>
      <c r="ED61" s="1">
        <v>16</v>
      </c>
      <c r="EE61" s="1">
        <v>20</v>
      </c>
      <c r="EF61" s="1">
        <v>9</v>
      </c>
      <c r="EG61" s="1">
        <v>6</v>
      </c>
      <c r="EH61" s="1">
        <v>1</v>
      </c>
      <c r="EI61" s="1">
        <v>14</v>
      </c>
      <c r="EJ61" s="1">
        <v>5</v>
      </c>
      <c r="EL61" s="1">
        <v>2</v>
      </c>
      <c r="EM61" s="1">
        <v>2</v>
      </c>
      <c r="EO61" s="1">
        <v>6</v>
      </c>
      <c r="EP61" s="1">
        <v>9108</v>
      </c>
      <c r="EQ61" s="1">
        <v>4157</v>
      </c>
      <c r="ER61" s="1">
        <v>4952</v>
      </c>
      <c r="ES61" s="1">
        <v>7831</v>
      </c>
      <c r="ET61" s="1">
        <v>3672</v>
      </c>
      <c r="EU61" s="1">
        <v>4159</v>
      </c>
      <c r="EV61" s="1">
        <v>7095</v>
      </c>
      <c r="EW61" s="1">
        <v>3377</v>
      </c>
      <c r="EX61" s="1">
        <v>3719</v>
      </c>
      <c r="EY61" s="1">
        <v>7044</v>
      </c>
      <c r="EZ61" s="1">
        <v>3379</v>
      </c>
      <c r="FA61" s="1">
        <v>3666</v>
      </c>
      <c r="FB61" s="1">
        <v>6520</v>
      </c>
      <c r="FC61" s="1">
        <v>3153</v>
      </c>
      <c r="FD61" s="1">
        <v>3367</v>
      </c>
      <c r="FE61" s="3">
        <v>-28.41</v>
      </c>
      <c r="FF61" s="3">
        <v>-14.02</v>
      </c>
      <c r="FG61" s="3">
        <v>-22.66</v>
      </c>
      <c r="FH61" s="1">
        <v>262</v>
      </c>
      <c r="FI61" s="1">
        <v>343</v>
      </c>
      <c r="FJ61" s="1">
        <v>95</v>
      </c>
      <c r="FK61" s="1">
        <v>570</v>
      </c>
      <c r="FL61" s="1">
        <v>642</v>
      </c>
      <c r="FM61" s="1">
        <v>2355</v>
      </c>
      <c r="FN61" s="1">
        <v>1037</v>
      </c>
      <c r="FO61" s="1">
        <v>1151</v>
      </c>
      <c r="FP61" s="1">
        <v>754</v>
      </c>
      <c r="FQ61" s="1">
        <v>407</v>
      </c>
      <c r="FR61" s="1">
        <v>347</v>
      </c>
      <c r="FS61" s="3">
        <v>0.12</v>
      </c>
      <c r="FT61" s="3">
        <v>0.04</v>
      </c>
      <c r="FU61" s="3">
        <v>0.05</v>
      </c>
      <c r="FV61" s="3">
        <v>0.01</v>
      </c>
      <c r="FW61" s="3">
        <v>0.09</v>
      </c>
      <c r="FX61" s="3">
        <v>0.1</v>
      </c>
      <c r="FY61" s="3">
        <v>0.36</v>
      </c>
      <c r="FZ61" s="3">
        <v>0.16</v>
      </c>
      <c r="GA61" s="3">
        <v>0.18</v>
      </c>
      <c r="GB61" s="1">
        <v>3</v>
      </c>
      <c r="GC61" s="1">
        <v>3</v>
      </c>
      <c r="GD61" s="3">
        <v>1</v>
      </c>
      <c r="GE61" s="3">
        <v>0</v>
      </c>
      <c r="GF61" s="3">
        <v>0.03</v>
      </c>
      <c r="GG61" s="1">
        <v>2</v>
      </c>
      <c r="GH61" s="3">
        <v>0.07</v>
      </c>
      <c r="GI61" s="3">
        <v>0.03</v>
      </c>
      <c r="GJ61" s="3">
        <v>0.04</v>
      </c>
      <c r="GK61" s="1">
        <v>4</v>
      </c>
      <c r="GL61" s="3">
        <v>0.12</v>
      </c>
      <c r="GM61" s="3">
        <v>0.22</v>
      </c>
      <c r="GN61">
        <v>133</v>
      </c>
      <c r="GO61">
        <v>5</v>
      </c>
      <c r="GP61">
        <v>9</v>
      </c>
      <c r="GQ61">
        <v>9</v>
      </c>
      <c r="GR61">
        <v>12</v>
      </c>
      <c r="GS61">
        <v>9</v>
      </c>
      <c r="GT61">
        <v>18</v>
      </c>
      <c r="GU61">
        <v>18</v>
      </c>
      <c r="GV61">
        <v>15</v>
      </c>
      <c r="GW61">
        <v>27</v>
      </c>
      <c r="GX61">
        <v>11</v>
      </c>
      <c r="GY61">
        <v>25</v>
      </c>
      <c r="GZ61">
        <v>47</v>
      </c>
      <c r="HA61">
        <v>56</v>
      </c>
      <c r="HB61">
        <v>5</v>
      </c>
      <c r="HC61">
        <v>2</v>
      </c>
      <c r="HD61">
        <v>17</v>
      </c>
      <c r="HE61"/>
      <c r="HF61">
        <v>1</v>
      </c>
      <c r="HG61">
        <v>3</v>
      </c>
      <c r="HH61">
        <v>39</v>
      </c>
      <c r="HI61">
        <v>7</v>
      </c>
      <c r="HJ61">
        <v>1</v>
      </c>
      <c r="HK61">
        <v>4</v>
      </c>
      <c r="HL61">
        <v>14</v>
      </c>
      <c r="HM61">
        <v>35</v>
      </c>
      <c r="HN61">
        <v>6</v>
      </c>
      <c r="HO61">
        <v>4</v>
      </c>
      <c r="HP61" s="31">
        <f t="shared" si="28"/>
        <v>0.059963931469792606</v>
      </c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2.75">
      <c r="A62" s="24">
        <v>423</v>
      </c>
      <c r="B62" s="25" t="s">
        <v>161</v>
      </c>
      <c r="C62" s="26">
        <v>42</v>
      </c>
      <c r="D62" s="25" t="s">
        <v>447</v>
      </c>
      <c r="E62" s="26">
        <v>4</v>
      </c>
      <c r="F62" s="25" t="s">
        <v>448</v>
      </c>
      <c r="G62" s="26">
        <f t="shared" si="15"/>
        <v>0</v>
      </c>
      <c r="H62" s="26">
        <f t="shared" si="16"/>
        <v>0</v>
      </c>
      <c r="I62" s="26">
        <f t="shared" si="17"/>
        <v>1</v>
      </c>
      <c r="J62" s="26">
        <f t="shared" si="18"/>
        <v>0</v>
      </c>
      <c r="K62" t="s">
        <v>614</v>
      </c>
      <c r="L62" s="26">
        <v>0</v>
      </c>
      <c r="M62" s="26">
        <v>0</v>
      </c>
      <c r="N62" s="26">
        <v>0</v>
      </c>
      <c r="O62" s="1" t="s">
        <v>143</v>
      </c>
      <c r="P62" s="26">
        <f t="shared" si="19"/>
        <v>0</v>
      </c>
      <c r="Q62" s="26">
        <f t="shared" si="20"/>
        <v>0</v>
      </c>
      <c r="R62" s="26">
        <f t="shared" si="21"/>
        <v>0</v>
      </c>
      <c r="S62" s="26">
        <f t="shared" si="22"/>
        <v>0</v>
      </c>
      <c r="T62" s="26">
        <f t="shared" si="23"/>
        <v>1</v>
      </c>
      <c r="U62" s="26">
        <f t="shared" si="24"/>
        <v>0</v>
      </c>
      <c r="V62" s="26">
        <f t="shared" si="25"/>
        <v>0</v>
      </c>
      <c r="W62" s="1" t="s">
        <v>144</v>
      </c>
      <c r="X62" s="1">
        <v>0</v>
      </c>
      <c r="Y62" s="55">
        <v>94</v>
      </c>
      <c r="Z62" s="31">
        <f t="shared" si="12"/>
        <v>0.026965002868617326</v>
      </c>
      <c r="AA62">
        <v>16</v>
      </c>
      <c r="AB62">
        <v>38</v>
      </c>
      <c r="AC62">
        <v>31</v>
      </c>
      <c r="AD62">
        <v>9</v>
      </c>
      <c r="AE62" s="2">
        <v>138.632</v>
      </c>
      <c r="AF62" s="3">
        <v>7996</v>
      </c>
      <c r="AG62" s="1">
        <v>11085</v>
      </c>
      <c r="AH62" s="1">
        <v>5017</v>
      </c>
      <c r="AI62" s="1">
        <v>6069</v>
      </c>
      <c r="AJ62" s="1">
        <v>489</v>
      </c>
      <c r="AK62" s="33">
        <f t="shared" si="27"/>
        <v>0.1230188679245283</v>
      </c>
      <c r="AL62" s="1">
        <v>270</v>
      </c>
      <c r="AM62" s="1">
        <v>219</v>
      </c>
      <c r="AP62" s="1">
        <v>188</v>
      </c>
      <c r="AQ62" s="1">
        <v>301</v>
      </c>
      <c r="AV62" s="1">
        <v>236</v>
      </c>
      <c r="AW62" s="1">
        <v>143</v>
      </c>
      <c r="AX62" s="1">
        <v>139</v>
      </c>
      <c r="AY62" s="1">
        <v>91</v>
      </c>
      <c r="AZ62" s="1">
        <v>58</v>
      </c>
      <c r="BA62" s="1">
        <v>2</v>
      </c>
      <c r="BB62" s="1">
        <v>1</v>
      </c>
      <c r="BC62" s="1">
        <v>9</v>
      </c>
      <c r="BD62" s="1">
        <v>39</v>
      </c>
      <c r="BE62" s="1">
        <v>0</v>
      </c>
      <c r="BF62" s="1">
        <v>0</v>
      </c>
      <c r="BG62" s="1">
        <v>3</v>
      </c>
      <c r="BH62" s="4">
        <v>7599</v>
      </c>
      <c r="BI62" s="11">
        <v>23.2662192393736</v>
      </c>
      <c r="BJ62" s="13">
        <v>49.86182392420056</v>
      </c>
      <c r="BK62" s="11">
        <v>14.317673378076062</v>
      </c>
      <c r="BL62" s="11">
        <v>5.803395183576787</v>
      </c>
      <c r="BM62" s="11">
        <v>2.5661271219897355</v>
      </c>
      <c r="BN62" s="11">
        <v>4.184761152783261</v>
      </c>
      <c r="BO62" s="4">
        <v>5990</v>
      </c>
      <c r="BP62" s="11">
        <v>37.57929883138564</v>
      </c>
      <c r="BQ62" s="13">
        <v>41.51919866444073</v>
      </c>
      <c r="BR62" s="11">
        <v>12.036727879799667</v>
      </c>
      <c r="BS62" s="11">
        <v>1.6193656093489148</v>
      </c>
      <c r="BT62" s="11">
        <v>3.1051752921535893</v>
      </c>
      <c r="BU62" s="11">
        <v>4.140233722871453</v>
      </c>
      <c r="BV62" s="1">
        <v>41</v>
      </c>
      <c r="BW62" s="1">
        <v>273</v>
      </c>
      <c r="BX62" s="1">
        <v>58569</v>
      </c>
      <c r="BY62" s="1">
        <v>9108</v>
      </c>
      <c r="BZ62" s="1">
        <v>6383</v>
      </c>
      <c r="CC62" s="1">
        <v>3486</v>
      </c>
      <c r="CD62" s="1">
        <v>1730</v>
      </c>
      <c r="CE62" s="1">
        <v>1756</v>
      </c>
      <c r="CH62" s="1">
        <v>996</v>
      </c>
      <c r="CI62" s="1">
        <v>2490</v>
      </c>
      <c r="CJ62" s="38">
        <v>4008</v>
      </c>
      <c r="CK62" s="38">
        <v>229</v>
      </c>
      <c r="CL62" s="38">
        <v>589</v>
      </c>
      <c r="CM62" s="38">
        <v>2129</v>
      </c>
      <c r="CN62" s="38">
        <v>1061</v>
      </c>
      <c r="CO62" s="39">
        <f t="shared" si="26"/>
        <v>0.05713572854291417</v>
      </c>
      <c r="CP62" s="35">
        <v>9817</v>
      </c>
      <c r="CQ62" s="38">
        <v>3719</v>
      </c>
      <c r="CR62" s="35">
        <v>296</v>
      </c>
      <c r="CS62" s="35">
        <v>2673</v>
      </c>
      <c r="CT62" s="35">
        <v>37</v>
      </c>
      <c r="CU62" s="35">
        <v>2864</v>
      </c>
      <c r="CV62" s="35">
        <v>228</v>
      </c>
      <c r="CW62" s="36">
        <v>201</v>
      </c>
      <c r="CX62" s="36">
        <v>43</v>
      </c>
      <c r="CY62" s="36">
        <v>70</v>
      </c>
      <c r="CZ62" s="36">
        <v>79</v>
      </c>
      <c r="DA62" s="36">
        <v>9</v>
      </c>
      <c r="DB62" s="38">
        <v>1813</v>
      </c>
      <c r="DC62" s="35">
        <v>432</v>
      </c>
      <c r="DD62" s="35">
        <v>278</v>
      </c>
      <c r="DE62" s="35">
        <v>264</v>
      </c>
      <c r="DF62" s="35">
        <v>839</v>
      </c>
      <c r="DG62" s="35">
        <v>1270.9624684011887</v>
      </c>
      <c r="DH62" s="42">
        <v>9.019900497512422</v>
      </c>
      <c r="DI62" s="42">
        <v>0.4523453093812376</v>
      </c>
      <c r="DJ62" s="1">
        <v>505</v>
      </c>
      <c r="DK62" s="1">
        <v>473</v>
      </c>
      <c r="DL62" s="1">
        <v>73734</v>
      </c>
      <c r="DM62" s="1">
        <v>17</v>
      </c>
      <c r="DN62" s="1">
        <v>61</v>
      </c>
      <c r="DO62" s="1">
        <v>4814</v>
      </c>
      <c r="DP62" s="1">
        <v>5910</v>
      </c>
      <c r="DQ62" s="1">
        <v>95</v>
      </c>
      <c r="DR62" s="1">
        <v>319</v>
      </c>
      <c r="DS62" s="1">
        <v>1712</v>
      </c>
      <c r="DT62" s="1">
        <v>2251</v>
      </c>
      <c r="DU62" s="1">
        <v>988</v>
      </c>
      <c r="DV62" s="1">
        <v>349</v>
      </c>
      <c r="DW62" s="1">
        <v>196</v>
      </c>
      <c r="DX62" s="1">
        <v>89</v>
      </c>
      <c r="DY62" s="1">
        <v>137</v>
      </c>
      <c r="DZ62" s="1">
        <v>45</v>
      </c>
      <c r="EA62" s="1">
        <v>42</v>
      </c>
      <c r="EB62" s="1">
        <v>15</v>
      </c>
      <c r="EC62" s="1">
        <v>33</v>
      </c>
      <c r="ED62" s="1">
        <v>19</v>
      </c>
      <c r="EE62" s="1">
        <v>31</v>
      </c>
      <c r="EF62" s="1">
        <v>6</v>
      </c>
      <c r="EG62" s="1">
        <v>14</v>
      </c>
      <c r="EI62" s="1">
        <v>10</v>
      </c>
      <c r="EJ62" s="1">
        <v>2</v>
      </c>
      <c r="EK62" s="1">
        <v>5</v>
      </c>
      <c r="EM62" s="1">
        <v>2</v>
      </c>
      <c r="EN62" s="1">
        <v>2</v>
      </c>
      <c r="EP62" s="1">
        <v>9423</v>
      </c>
      <c r="EQ62" s="1">
        <v>4320</v>
      </c>
      <c r="ER62" s="1">
        <v>5103</v>
      </c>
      <c r="ES62" s="1">
        <v>8780</v>
      </c>
      <c r="ET62" s="1">
        <v>3936</v>
      </c>
      <c r="EU62" s="1">
        <v>4844</v>
      </c>
      <c r="EV62" s="1">
        <v>9821</v>
      </c>
      <c r="EW62" s="1">
        <v>4456</v>
      </c>
      <c r="EX62" s="1">
        <v>5365</v>
      </c>
      <c r="EY62" s="1">
        <v>10173</v>
      </c>
      <c r="EZ62" s="1">
        <v>4645</v>
      </c>
      <c r="FA62" s="1">
        <v>5528</v>
      </c>
      <c r="FB62" s="1">
        <v>11085</v>
      </c>
      <c r="FC62" s="1">
        <v>5017</v>
      </c>
      <c r="FD62" s="1">
        <v>6069</v>
      </c>
      <c r="FE62" s="3">
        <v>17.64</v>
      </c>
      <c r="FF62" s="3">
        <v>-6.82</v>
      </c>
      <c r="FG62" s="3">
        <v>7.96</v>
      </c>
      <c r="FH62" s="1">
        <v>472</v>
      </c>
      <c r="FI62" s="1">
        <v>843</v>
      </c>
      <c r="FJ62" s="1">
        <v>260</v>
      </c>
      <c r="FK62" s="1">
        <v>677</v>
      </c>
      <c r="FL62" s="1">
        <v>715</v>
      </c>
      <c r="FM62" s="1">
        <v>3481</v>
      </c>
      <c r="FN62" s="1">
        <v>2350</v>
      </c>
      <c r="FO62" s="1">
        <v>2470</v>
      </c>
      <c r="FP62" s="1">
        <v>720</v>
      </c>
      <c r="FQ62" s="1">
        <v>350</v>
      </c>
      <c r="FR62" s="1">
        <v>370</v>
      </c>
      <c r="FS62" s="3">
        <v>0.06</v>
      </c>
      <c r="FT62" s="3">
        <v>0.04</v>
      </c>
      <c r="FU62" s="3">
        <v>0.08</v>
      </c>
      <c r="FV62" s="3">
        <v>0.02</v>
      </c>
      <c r="FW62" s="3">
        <v>0.06</v>
      </c>
      <c r="FX62" s="3">
        <v>0.06</v>
      </c>
      <c r="FY62" s="3">
        <v>0.31</v>
      </c>
      <c r="FZ62" s="3">
        <v>0.21</v>
      </c>
      <c r="GA62" s="3">
        <v>0.22</v>
      </c>
      <c r="GB62" s="1">
        <v>3</v>
      </c>
      <c r="GC62" s="1">
        <v>3</v>
      </c>
      <c r="GD62" s="3">
        <v>0.97</v>
      </c>
      <c r="GE62" s="3">
        <v>0</v>
      </c>
      <c r="GF62" s="3">
        <v>0.01</v>
      </c>
      <c r="GG62" s="1">
        <v>2</v>
      </c>
      <c r="GH62" s="3">
        <v>0.04</v>
      </c>
      <c r="GI62" s="3">
        <v>0.02</v>
      </c>
      <c r="GJ62" s="3">
        <v>0.03</v>
      </c>
      <c r="GK62" s="1">
        <v>5</v>
      </c>
      <c r="GL62" s="3">
        <v>0.09</v>
      </c>
      <c r="GM62" s="3">
        <v>0.22</v>
      </c>
      <c r="GN62">
        <v>94</v>
      </c>
      <c r="GO62">
        <v>12</v>
      </c>
      <c r="GP62">
        <v>8</v>
      </c>
      <c r="GQ62">
        <v>3</v>
      </c>
      <c r="GR62">
        <v>9</v>
      </c>
      <c r="GS62">
        <v>5</v>
      </c>
      <c r="GT62">
        <v>9</v>
      </c>
      <c r="GU62">
        <v>10</v>
      </c>
      <c r="GV62">
        <v>8</v>
      </c>
      <c r="GW62">
        <v>14</v>
      </c>
      <c r="GX62">
        <v>16</v>
      </c>
      <c r="GY62">
        <v>16</v>
      </c>
      <c r="GZ62">
        <v>38</v>
      </c>
      <c r="HA62">
        <v>31</v>
      </c>
      <c r="HB62">
        <v>9</v>
      </c>
      <c r="HC62"/>
      <c r="HD62">
        <v>9</v>
      </c>
      <c r="HE62"/>
      <c r="HF62">
        <v>1</v>
      </c>
      <c r="HG62">
        <v>6</v>
      </c>
      <c r="HH62">
        <v>34</v>
      </c>
      <c r="HI62">
        <v>4</v>
      </c>
      <c r="HJ62"/>
      <c r="HK62">
        <v>6</v>
      </c>
      <c r="HL62">
        <v>7</v>
      </c>
      <c r="HM62">
        <v>21</v>
      </c>
      <c r="HN62">
        <v>4</v>
      </c>
      <c r="HO62">
        <v>2</v>
      </c>
      <c r="HP62" s="31">
        <f t="shared" si="28"/>
        <v>0.026965002868617326</v>
      </c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2.75">
      <c r="A63" s="24">
        <v>424</v>
      </c>
      <c r="B63" s="25" t="s">
        <v>162</v>
      </c>
      <c r="C63" s="26">
        <v>42</v>
      </c>
      <c r="D63" s="25" t="s">
        <v>447</v>
      </c>
      <c r="E63" s="26">
        <v>4</v>
      </c>
      <c r="F63" s="25" t="s">
        <v>448</v>
      </c>
      <c r="G63" s="26">
        <f t="shared" si="15"/>
        <v>0</v>
      </c>
      <c r="H63" s="26">
        <f t="shared" si="16"/>
        <v>0</v>
      </c>
      <c r="I63" s="26">
        <f t="shared" si="17"/>
        <v>1</v>
      </c>
      <c r="J63" s="26">
        <f t="shared" si="18"/>
        <v>0</v>
      </c>
      <c r="K63" t="s">
        <v>614</v>
      </c>
      <c r="L63" s="26">
        <v>0</v>
      </c>
      <c r="M63" s="26">
        <v>0</v>
      </c>
      <c r="N63" s="26">
        <v>0</v>
      </c>
      <c r="O63" s="1" t="s">
        <v>473</v>
      </c>
      <c r="P63" s="26">
        <f t="shared" si="19"/>
        <v>0</v>
      </c>
      <c r="Q63" s="26">
        <f t="shared" si="20"/>
        <v>0</v>
      </c>
      <c r="R63" s="26">
        <f t="shared" si="21"/>
        <v>0</v>
      </c>
      <c r="S63" s="26">
        <f t="shared" si="22"/>
        <v>0</v>
      </c>
      <c r="T63" s="26">
        <f t="shared" si="23"/>
        <v>0</v>
      </c>
      <c r="U63" s="26">
        <f t="shared" si="24"/>
        <v>1</v>
      </c>
      <c r="V63" s="26">
        <f t="shared" si="25"/>
        <v>0</v>
      </c>
      <c r="W63" s="1" t="s">
        <v>482</v>
      </c>
      <c r="X63" s="1">
        <v>0</v>
      </c>
      <c r="Y63" s="55">
        <v>2</v>
      </c>
      <c r="Z63" s="31">
        <f t="shared" si="12"/>
        <v>0.019230769230769232</v>
      </c>
      <c r="AA63"/>
      <c r="AB63">
        <v>1</v>
      </c>
      <c r="AC63">
        <v>1</v>
      </c>
      <c r="AD63"/>
      <c r="AE63" s="2">
        <v>168.743</v>
      </c>
      <c r="AF63" s="3">
        <v>242.97</v>
      </c>
      <c r="AG63" s="1">
        <v>410</v>
      </c>
      <c r="AH63" s="1">
        <v>194</v>
      </c>
      <c r="AI63" s="1">
        <v>217</v>
      </c>
      <c r="AJ63" s="1">
        <v>22</v>
      </c>
      <c r="AK63" s="33">
        <f t="shared" si="27"/>
        <v>0.1746031746031746</v>
      </c>
      <c r="AL63" s="1">
        <v>17</v>
      </c>
      <c r="AM63" s="1">
        <v>5</v>
      </c>
      <c r="AP63" s="1">
        <v>16</v>
      </c>
      <c r="AQ63" s="1">
        <v>6</v>
      </c>
      <c r="AV63" s="1">
        <v>11</v>
      </c>
      <c r="AW63" s="1">
        <v>162</v>
      </c>
      <c r="AX63" s="1">
        <v>157</v>
      </c>
      <c r="AY63" s="1">
        <v>38</v>
      </c>
      <c r="AZ63" s="1">
        <v>13</v>
      </c>
      <c r="BA63" s="1">
        <v>0</v>
      </c>
      <c r="BB63" s="1">
        <v>3</v>
      </c>
      <c r="BC63" s="1">
        <v>93</v>
      </c>
      <c r="BD63" s="1">
        <v>23</v>
      </c>
      <c r="BE63" s="1">
        <v>2</v>
      </c>
      <c r="BF63" s="1">
        <v>0</v>
      </c>
      <c r="BG63" s="1">
        <v>3</v>
      </c>
      <c r="BH63" s="4">
        <v>325</v>
      </c>
      <c r="BI63" s="11">
        <v>20</v>
      </c>
      <c r="BJ63" s="13">
        <v>51.38461538461539</v>
      </c>
      <c r="BK63" s="11">
        <v>8.307692307692308</v>
      </c>
      <c r="BL63" s="11">
        <v>8.307692307692308</v>
      </c>
      <c r="BM63" s="11">
        <v>3.6923076923076925</v>
      </c>
      <c r="BN63" s="11">
        <v>8.307692307692308</v>
      </c>
      <c r="BO63" s="4">
        <v>221</v>
      </c>
      <c r="BP63" s="11">
        <v>32.126696832579185</v>
      </c>
      <c r="BQ63" s="13">
        <v>50.2262443438914</v>
      </c>
      <c r="BR63" s="11">
        <v>5.429864253393665</v>
      </c>
      <c r="BS63" s="11">
        <v>2.262443438914027</v>
      </c>
      <c r="BT63" s="11">
        <v>3.167420814479638</v>
      </c>
      <c r="BU63" s="11">
        <v>6.787330316742081</v>
      </c>
      <c r="CA63" s="1">
        <v>1</v>
      </c>
      <c r="CC63" s="1">
        <v>104</v>
      </c>
      <c r="CD63" s="1">
        <v>56</v>
      </c>
      <c r="CE63" s="1">
        <v>48</v>
      </c>
      <c r="CH63" s="1">
        <v>61</v>
      </c>
      <c r="CI63" s="1">
        <v>43</v>
      </c>
      <c r="CJ63" s="38">
        <v>251</v>
      </c>
      <c r="CK63" s="38">
        <v>17</v>
      </c>
      <c r="CL63" s="38">
        <v>13</v>
      </c>
      <c r="CM63" s="38">
        <v>83</v>
      </c>
      <c r="CN63" s="38">
        <v>138</v>
      </c>
      <c r="CO63" s="39">
        <f t="shared" si="26"/>
        <v>0.06772908366533864</v>
      </c>
      <c r="CP63" s="35">
        <v>762</v>
      </c>
      <c r="CQ63" s="38">
        <v>238</v>
      </c>
      <c r="CR63" s="35">
        <v>24</v>
      </c>
      <c r="CS63" s="35">
        <v>313</v>
      </c>
      <c r="CT63" s="35">
        <v>1</v>
      </c>
      <c r="CU63" s="35">
        <v>169</v>
      </c>
      <c r="CV63" s="35">
        <v>17</v>
      </c>
      <c r="CW63" s="36">
        <v>22</v>
      </c>
      <c r="CX63" s="36">
        <v>8</v>
      </c>
      <c r="CY63" s="36">
        <v>5</v>
      </c>
      <c r="CZ63" s="36">
        <v>6</v>
      </c>
      <c r="DA63" s="36">
        <v>3</v>
      </c>
      <c r="DB63" s="38">
        <v>223</v>
      </c>
      <c r="DC63" s="35">
        <v>73</v>
      </c>
      <c r="DD63" s="35">
        <v>14</v>
      </c>
      <c r="DE63" s="35">
        <v>10</v>
      </c>
      <c r="DF63" s="35">
        <v>126</v>
      </c>
      <c r="DG63" s="35">
        <v>137.88182600055478</v>
      </c>
      <c r="DH63" s="42">
        <v>10.136363636363614</v>
      </c>
      <c r="DI63" s="42">
        <v>0.8884462151394417</v>
      </c>
      <c r="DJ63" s="1">
        <v>13</v>
      </c>
      <c r="DK63" s="1">
        <v>9</v>
      </c>
      <c r="DL63" s="1">
        <v>1281</v>
      </c>
      <c r="DM63" s="1">
        <v>4</v>
      </c>
      <c r="DN63" s="1">
        <v>9</v>
      </c>
      <c r="DO63" s="1">
        <v>743</v>
      </c>
      <c r="DP63" s="1">
        <v>386</v>
      </c>
      <c r="DQ63" s="1">
        <v>5</v>
      </c>
      <c r="DR63" s="1">
        <v>16</v>
      </c>
      <c r="DS63" s="1">
        <v>105</v>
      </c>
      <c r="DT63" s="1">
        <v>111</v>
      </c>
      <c r="DU63" s="1">
        <v>109</v>
      </c>
      <c r="DV63" s="1">
        <v>34</v>
      </c>
      <c r="DW63" s="1">
        <v>6</v>
      </c>
      <c r="EP63" s="1">
        <v>2069</v>
      </c>
      <c r="EQ63" s="1">
        <v>1007</v>
      </c>
      <c r="ER63" s="1">
        <v>1063</v>
      </c>
      <c r="ES63" s="1">
        <v>1147</v>
      </c>
      <c r="ET63" s="1">
        <v>539</v>
      </c>
      <c r="EU63" s="1">
        <v>608</v>
      </c>
      <c r="EV63" s="1">
        <v>737</v>
      </c>
      <c r="EW63" s="1">
        <v>343</v>
      </c>
      <c r="EX63" s="1">
        <v>394</v>
      </c>
      <c r="EY63" s="1">
        <v>626</v>
      </c>
      <c r="EZ63" s="1">
        <v>287</v>
      </c>
      <c r="FA63" s="1">
        <v>339</v>
      </c>
      <c r="FB63" s="1">
        <v>410</v>
      </c>
      <c r="FC63" s="1">
        <v>194</v>
      </c>
      <c r="FD63" s="1">
        <v>217</v>
      </c>
      <c r="FE63" s="3">
        <v>-80.18</v>
      </c>
      <c r="FF63" s="3">
        <v>-44.56</v>
      </c>
      <c r="FG63" s="3">
        <v>-69.74</v>
      </c>
      <c r="FH63" s="1">
        <v>14</v>
      </c>
      <c r="FI63" s="1">
        <v>17</v>
      </c>
      <c r="FJ63" s="1">
        <v>7</v>
      </c>
      <c r="FK63" s="1">
        <v>7</v>
      </c>
      <c r="FL63" s="1">
        <v>9</v>
      </c>
      <c r="FM63" s="1">
        <v>76</v>
      </c>
      <c r="FN63" s="1">
        <v>94</v>
      </c>
      <c r="FO63" s="1">
        <v>178</v>
      </c>
      <c r="FP63" s="1">
        <v>12</v>
      </c>
      <c r="FQ63" s="1">
        <v>6</v>
      </c>
      <c r="FR63" s="1">
        <v>6</v>
      </c>
      <c r="FS63" s="3">
        <v>0.03</v>
      </c>
      <c r="FT63" s="3">
        <v>0.03</v>
      </c>
      <c r="FU63" s="3">
        <v>0.04</v>
      </c>
      <c r="FV63" s="3">
        <v>0.02</v>
      </c>
      <c r="FW63" s="3">
        <v>0.02</v>
      </c>
      <c r="FX63" s="3">
        <v>0.02</v>
      </c>
      <c r="FY63" s="3">
        <v>0.19</v>
      </c>
      <c r="FZ63" s="3">
        <v>0.23</v>
      </c>
      <c r="GA63" s="3">
        <v>0.43</v>
      </c>
      <c r="GB63" s="1">
        <v>1</v>
      </c>
      <c r="GC63" s="1">
        <v>2</v>
      </c>
      <c r="GD63" s="3">
        <v>0.97</v>
      </c>
      <c r="GE63" s="3">
        <v>0.01</v>
      </c>
      <c r="GF63" s="3">
        <v>0</v>
      </c>
      <c r="GG63" s="1">
        <v>2</v>
      </c>
      <c r="GH63" s="3">
        <v>0.05</v>
      </c>
      <c r="GI63" s="3">
        <v>0.04</v>
      </c>
      <c r="GJ63" s="3">
        <v>0.01</v>
      </c>
      <c r="GK63" s="1">
        <v>4</v>
      </c>
      <c r="GL63" s="3">
        <v>0.15</v>
      </c>
      <c r="GM63" s="3">
        <v>0.1</v>
      </c>
      <c r="GN63">
        <v>2</v>
      </c>
      <c r="GO63"/>
      <c r="GP63"/>
      <c r="GQ63"/>
      <c r="GR63">
        <v>1</v>
      </c>
      <c r="GS63"/>
      <c r="GT63"/>
      <c r="GU63">
        <v>1</v>
      </c>
      <c r="GV63"/>
      <c r="GW63"/>
      <c r="GX63"/>
      <c r="GY63"/>
      <c r="GZ63">
        <v>1</v>
      </c>
      <c r="HA63">
        <v>1</v>
      </c>
      <c r="HB63"/>
      <c r="HC63"/>
      <c r="HD63"/>
      <c r="HE63"/>
      <c r="HF63"/>
      <c r="HG63"/>
      <c r="HH63">
        <v>1</v>
      </c>
      <c r="HI63"/>
      <c r="HJ63"/>
      <c r="HK63"/>
      <c r="HL63">
        <v>1</v>
      </c>
      <c r="HM63"/>
      <c r="HN63"/>
      <c r="HO63"/>
      <c r="HP63" s="31">
        <f t="shared" si="28"/>
        <v>0.019230769230769232</v>
      </c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2.75">
      <c r="A64" s="24">
        <v>431</v>
      </c>
      <c r="B64" s="25" t="s">
        <v>163</v>
      </c>
      <c r="C64" s="26">
        <v>43</v>
      </c>
      <c r="D64" s="25" t="s">
        <v>451</v>
      </c>
      <c r="E64" s="26">
        <v>4</v>
      </c>
      <c r="F64" s="25" t="s">
        <v>448</v>
      </c>
      <c r="G64" s="26">
        <f t="shared" si="15"/>
        <v>0</v>
      </c>
      <c r="H64" s="26">
        <f t="shared" si="16"/>
        <v>0</v>
      </c>
      <c r="I64" s="26">
        <f t="shared" si="17"/>
        <v>1</v>
      </c>
      <c r="J64" s="26">
        <f t="shared" si="18"/>
        <v>0</v>
      </c>
      <c r="K64" t="s">
        <v>612</v>
      </c>
      <c r="L64" s="26">
        <v>0</v>
      </c>
      <c r="M64" s="26">
        <v>0</v>
      </c>
      <c r="N64" s="26">
        <v>1</v>
      </c>
      <c r="O64" s="1" t="s">
        <v>143</v>
      </c>
      <c r="P64" s="26">
        <f t="shared" si="19"/>
        <v>0</v>
      </c>
      <c r="Q64" s="26">
        <f t="shared" si="20"/>
        <v>0</v>
      </c>
      <c r="R64" s="26">
        <f t="shared" si="21"/>
        <v>0</v>
      </c>
      <c r="S64" s="26">
        <f t="shared" si="22"/>
        <v>0</v>
      </c>
      <c r="T64" s="26">
        <f t="shared" si="23"/>
        <v>1</v>
      </c>
      <c r="U64" s="26">
        <f t="shared" si="24"/>
        <v>0</v>
      </c>
      <c r="V64" s="26">
        <f t="shared" si="25"/>
        <v>0</v>
      </c>
      <c r="W64" s="1" t="s">
        <v>144</v>
      </c>
      <c r="X64" s="1">
        <v>0</v>
      </c>
      <c r="Y64" s="55">
        <v>46</v>
      </c>
      <c r="Z64" s="31">
        <f t="shared" si="12"/>
        <v>0.051685393258426963</v>
      </c>
      <c r="AA64">
        <v>11</v>
      </c>
      <c r="AB64">
        <v>24</v>
      </c>
      <c r="AC64">
        <v>10</v>
      </c>
      <c r="AD64">
        <v>1</v>
      </c>
      <c r="AE64" s="2">
        <v>56.137</v>
      </c>
      <c r="AF64" s="3">
        <v>5559.59</v>
      </c>
      <c r="AG64" s="1">
        <v>3121</v>
      </c>
      <c r="AH64" s="1">
        <v>1479</v>
      </c>
      <c r="AI64" s="1">
        <v>1642</v>
      </c>
      <c r="AJ64" s="1">
        <v>179</v>
      </c>
      <c r="AK64" s="33">
        <f t="shared" si="27"/>
        <v>0.16744621141253507</v>
      </c>
      <c r="AL64" s="1">
        <v>106</v>
      </c>
      <c r="AM64" s="1">
        <v>73</v>
      </c>
      <c r="AN64" s="1">
        <v>135</v>
      </c>
      <c r="AO64" s="1">
        <v>44</v>
      </c>
      <c r="AP64" s="1">
        <v>117</v>
      </c>
      <c r="AQ64" s="1">
        <v>62</v>
      </c>
      <c r="AS64" s="1">
        <v>20</v>
      </c>
      <c r="AT64" s="1">
        <v>118</v>
      </c>
      <c r="AU64" s="1">
        <v>41</v>
      </c>
      <c r="AV64" s="1">
        <v>68</v>
      </c>
      <c r="AW64" s="1">
        <v>55</v>
      </c>
      <c r="AX64" s="1">
        <v>55</v>
      </c>
      <c r="AY64" s="1">
        <v>31</v>
      </c>
      <c r="AZ64" s="1">
        <v>13</v>
      </c>
      <c r="BA64" s="1">
        <v>3</v>
      </c>
      <c r="BB64" s="1">
        <v>0</v>
      </c>
      <c r="BC64" s="1">
        <v>5</v>
      </c>
      <c r="BD64" s="1">
        <v>19</v>
      </c>
      <c r="BE64" s="1">
        <v>0</v>
      </c>
      <c r="BF64" s="1">
        <v>0</v>
      </c>
      <c r="BG64" s="1">
        <v>0</v>
      </c>
      <c r="BH64" s="4">
        <v>1910</v>
      </c>
      <c r="BI64" s="11">
        <v>19.790575916230367</v>
      </c>
      <c r="BJ64" s="13">
        <v>58.795811518324605</v>
      </c>
      <c r="BK64" s="11">
        <v>7.43455497382199</v>
      </c>
      <c r="BL64" s="11">
        <v>4.81675392670157</v>
      </c>
      <c r="BM64" s="11">
        <v>3.298429319371728</v>
      </c>
      <c r="BN64" s="11">
        <v>5.863874345549738</v>
      </c>
      <c r="BO64" s="4">
        <v>1421</v>
      </c>
      <c r="BP64" s="11">
        <v>31.245601688951442</v>
      </c>
      <c r="BQ64" s="13">
        <v>52.920478536242086</v>
      </c>
      <c r="BR64" s="11">
        <v>4.2223786066150595</v>
      </c>
      <c r="BS64" s="11">
        <v>2.251935256861365</v>
      </c>
      <c r="BT64" s="11">
        <v>3.166783954961295</v>
      </c>
      <c r="BU64" s="11">
        <v>6.192821956368754</v>
      </c>
      <c r="BV64" s="1">
        <v>19</v>
      </c>
      <c r="BW64" s="1">
        <v>63</v>
      </c>
      <c r="BX64" s="1">
        <v>15442</v>
      </c>
      <c r="BY64" s="1">
        <v>2479</v>
      </c>
      <c r="BZ64" s="1">
        <v>1779</v>
      </c>
      <c r="CA64" s="1">
        <v>2</v>
      </c>
      <c r="CC64" s="1">
        <v>890</v>
      </c>
      <c r="CD64" s="1">
        <v>481</v>
      </c>
      <c r="CE64" s="1">
        <v>409</v>
      </c>
      <c r="CF64" s="1">
        <v>775</v>
      </c>
      <c r="CG64" s="1">
        <v>115</v>
      </c>
      <c r="CH64" s="1">
        <v>455</v>
      </c>
      <c r="CI64" s="1">
        <v>435</v>
      </c>
      <c r="CJ64" s="38">
        <v>1147</v>
      </c>
      <c r="CK64" s="38">
        <v>64</v>
      </c>
      <c r="CL64" s="38">
        <v>90</v>
      </c>
      <c r="CM64" s="38">
        <v>518</v>
      </c>
      <c r="CN64" s="38">
        <v>475</v>
      </c>
      <c r="CO64" s="39">
        <f t="shared" si="26"/>
        <v>0.05579773321708806</v>
      </c>
      <c r="CP64" s="35">
        <v>3257</v>
      </c>
      <c r="CQ64" s="38">
        <v>1049</v>
      </c>
      <c r="CR64" s="35">
        <v>143</v>
      </c>
      <c r="CS64" s="35">
        <v>1076</v>
      </c>
      <c r="CT64" s="35">
        <v>6</v>
      </c>
      <c r="CU64" s="35">
        <v>867</v>
      </c>
      <c r="CV64" s="35">
        <v>116</v>
      </c>
      <c r="CW64" s="36">
        <v>132</v>
      </c>
      <c r="CX64" s="36">
        <v>25</v>
      </c>
      <c r="CY64" s="36">
        <v>64</v>
      </c>
      <c r="CZ64" s="36">
        <v>30</v>
      </c>
      <c r="DA64" s="36">
        <v>13</v>
      </c>
      <c r="DB64" s="38">
        <v>1482</v>
      </c>
      <c r="DC64" s="35">
        <v>191</v>
      </c>
      <c r="DD64" s="35">
        <v>438</v>
      </c>
      <c r="DE64" s="35">
        <v>107</v>
      </c>
      <c r="DF64" s="35">
        <v>746</v>
      </c>
      <c r="DG64" s="35">
        <v>2690.245952377915</v>
      </c>
      <c r="DH64" s="42">
        <v>11.227272727272723</v>
      </c>
      <c r="DI64" s="42">
        <v>1.2920662598082102</v>
      </c>
      <c r="DJ64" s="1">
        <v>227</v>
      </c>
      <c r="DK64" s="1">
        <v>206</v>
      </c>
      <c r="DL64" s="1">
        <v>30148</v>
      </c>
      <c r="DM64" s="1">
        <v>9</v>
      </c>
      <c r="DN64" s="1">
        <v>22</v>
      </c>
      <c r="DO64" s="1">
        <v>1325</v>
      </c>
      <c r="DP64" s="1">
        <v>1724</v>
      </c>
      <c r="DQ64" s="1">
        <v>68</v>
      </c>
      <c r="DR64" s="1">
        <v>38</v>
      </c>
      <c r="DS64" s="1">
        <v>404</v>
      </c>
      <c r="DT64" s="1">
        <v>820</v>
      </c>
      <c r="DU64" s="1">
        <v>283</v>
      </c>
      <c r="DV64" s="1">
        <v>69</v>
      </c>
      <c r="DW64" s="1">
        <v>42</v>
      </c>
      <c r="DX64" s="1">
        <v>11</v>
      </c>
      <c r="DY64" s="1">
        <v>47</v>
      </c>
      <c r="EA64" s="1">
        <v>9</v>
      </c>
      <c r="EB64" s="1">
        <v>1</v>
      </c>
      <c r="EC64" s="1">
        <v>17</v>
      </c>
      <c r="ED64" s="1">
        <v>2</v>
      </c>
      <c r="EE64" s="1">
        <v>9</v>
      </c>
      <c r="EF64" s="1">
        <v>4</v>
      </c>
      <c r="EG64" s="1">
        <v>3</v>
      </c>
      <c r="EH64" s="1">
        <v>3</v>
      </c>
      <c r="EI64" s="1">
        <v>4</v>
      </c>
      <c r="EK64" s="1">
        <v>4</v>
      </c>
      <c r="EN64" s="1">
        <v>1</v>
      </c>
      <c r="EO64" s="1">
        <v>1</v>
      </c>
      <c r="EP64" s="1">
        <v>4339</v>
      </c>
      <c r="EQ64" s="1">
        <v>1958</v>
      </c>
      <c r="ER64" s="1">
        <v>2381</v>
      </c>
      <c r="ES64" s="1">
        <v>3524</v>
      </c>
      <c r="ET64" s="1">
        <v>1554</v>
      </c>
      <c r="EU64" s="1">
        <v>1970</v>
      </c>
      <c r="EV64" s="1">
        <v>3217</v>
      </c>
      <c r="EW64" s="1">
        <v>1406</v>
      </c>
      <c r="EX64" s="1">
        <v>1811</v>
      </c>
      <c r="EY64" s="1">
        <v>3252</v>
      </c>
      <c r="EZ64" s="1">
        <v>1483</v>
      </c>
      <c r="FA64" s="1">
        <v>1770</v>
      </c>
      <c r="FB64" s="1">
        <v>3121</v>
      </c>
      <c r="FC64" s="1">
        <v>1479</v>
      </c>
      <c r="FD64" s="1">
        <v>1642</v>
      </c>
      <c r="FE64" s="3">
        <v>-28.07</v>
      </c>
      <c r="FF64" s="3">
        <v>-18.78</v>
      </c>
      <c r="FG64" s="3">
        <v>-25.05</v>
      </c>
      <c r="FH64" s="1">
        <v>192</v>
      </c>
      <c r="FI64" s="1">
        <v>269</v>
      </c>
      <c r="FJ64" s="1">
        <v>51</v>
      </c>
      <c r="FK64" s="1">
        <v>228</v>
      </c>
      <c r="FL64" s="1">
        <v>214</v>
      </c>
      <c r="FM64" s="1">
        <v>877</v>
      </c>
      <c r="FN64" s="1">
        <v>553</v>
      </c>
      <c r="FO64" s="1">
        <v>723</v>
      </c>
      <c r="FP64" s="1">
        <v>464</v>
      </c>
      <c r="FQ64" s="1">
        <v>247</v>
      </c>
      <c r="FR64" s="1">
        <v>217</v>
      </c>
      <c r="FS64" s="3">
        <v>0.15</v>
      </c>
      <c r="FT64" s="3">
        <v>0.06</v>
      </c>
      <c r="FU64" s="3">
        <v>0.09</v>
      </c>
      <c r="FV64" s="3">
        <v>0.02</v>
      </c>
      <c r="FW64" s="3">
        <v>0.07</v>
      </c>
      <c r="FX64" s="3">
        <v>0.07</v>
      </c>
      <c r="FY64" s="3">
        <v>0.28</v>
      </c>
      <c r="FZ64" s="3">
        <v>0.18</v>
      </c>
      <c r="GA64" s="3">
        <v>0.23</v>
      </c>
      <c r="GB64" s="1">
        <v>5</v>
      </c>
      <c r="GC64" s="1">
        <v>3</v>
      </c>
      <c r="GD64" s="3">
        <v>1</v>
      </c>
      <c r="GE64" s="3">
        <v>0</v>
      </c>
      <c r="GF64" s="3">
        <v>0.05</v>
      </c>
      <c r="GG64" s="1">
        <v>2</v>
      </c>
      <c r="GH64" s="3">
        <v>0.06</v>
      </c>
      <c r="GI64" s="3">
        <v>0.04</v>
      </c>
      <c r="GJ64" s="3">
        <v>0.02</v>
      </c>
      <c r="GK64" s="1">
        <v>4</v>
      </c>
      <c r="GL64" s="3">
        <v>0.15</v>
      </c>
      <c r="GM64" s="3">
        <v>0.14</v>
      </c>
      <c r="GN64">
        <v>46</v>
      </c>
      <c r="GO64">
        <v>3</v>
      </c>
      <c r="GP64">
        <v>3</v>
      </c>
      <c r="GQ64">
        <v>5</v>
      </c>
      <c r="GR64">
        <v>4</v>
      </c>
      <c r="GS64">
        <v>7</v>
      </c>
      <c r="GT64">
        <v>2</v>
      </c>
      <c r="GU64">
        <v>6</v>
      </c>
      <c r="GV64">
        <v>7</v>
      </c>
      <c r="GW64">
        <v>6</v>
      </c>
      <c r="GX64">
        <v>3</v>
      </c>
      <c r="GY64">
        <v>11</v>
      </c>
      <c r="GZ64">
        <v>24</v>
      </c>
      <c r="HA64">
        <v>10</v>
      </c>
      <c r="HB64">
        <v>1</v>
      </c>
      <c r="HC64"/>
      <c r="HD64">
        <v>6</v>
      </c>
      <c r="HE64"/>
      <c r="HF64"/>
      <c r="HG64">
        <v>5</v>
      </c>
      <c r="HH64">
        <v>22</v>
      </c>
      <c r="HI64">
        <v>2</v>
      </c>
      <c r="HJ64"/>
      <c r="HK64">
        <v>3</v>
      </c>
      <c r="HL64">
        <v>2</v>
      </c>
      <c r="HM64">
        <v>6</v>
      </c>
      <c r="HN64"/>
      <c r="HO64"/>
      <c r="HP64" s="31">
        <f t="shared" si="28"/>
        <v>0.051685393258426963</v>
      </c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2.75">
      <c r="A65" s="24">
        <v>432</v>
      </c>
      <c r="B65" s="25" t="s">
        <v>164</v>
      </c>
      <c r="C65" s="26">
        <v>43</v>
      </c>
      <c r="D65" s="25" t="s">
        <v>451</v>
      </c>
      <c r="E65" s="26">
        <v>4</v>
      </c>
      <c r="F65" s="25" t="s">
        <v>448</v>
      </c>
      <c r="G65" s="26">
        <f t="shared" si="15"/>
        <v>0</v>
      </c>
      <c r="H65" s="26">
        <f t="shared" si="16"/>
        <v>0</v>
      </c>
      <c r="I65" s="26">
        <f t="shared" si="17"/>
        <v>1</v>
      </c>
      <c r="J65" s="26">
        <f t="shared" si="18"/>
        <v>0</v>
      </c>
      <c r="K65" t="s">
        <v>612</v>
      </c>
      <c r="L65" s="26">
        <v>0</v>
      </c>
      <c r="M65" s="26">
        <v>0</v>
      </c>
      <c r="N65" s="26">
        <v>1</v>
      </c>
      <c r="O65" s="1" t="s">
        <v>472</v>
      </c>
      <c r="P65" s="26">
        <f t="shared" si="19"/>
        <v>0</v>
      </c>
      <c r="Q65" s="26">
        <f t="shared" si="20"/>
        <v>0</v>
      </c>
      <c r="R65" s="26">
        <f t="shared" si="21"/>
        <v>1</v>
      </c>
      <c r="S65" s="26">
        <f t="shared" si="22"/>
        <v>0</v>
      </c>
      <c r="T65" s="26">
        <f t="shared" si="23"/>
        <v>0</v>
      </c>
      <c r="U65" s="26">
        <f t="shared" si="24"/>
        <v>0</v>
      </c>
      <c r="V65" s="26">
        <f t="shared" si="25"/>
        <v>0</v>
      </c>
      <c r="W65" s="1" t="s">
        <v>480</v>
      </c>
      <c r="X65" s="1">
        <v>0</v>
      </c>
      <c r="Y65" s="55">
        <v>79</v>
      </c>
      <c r="Z65" s="31">
        <f t="shared" si="12"/>
        <v>0.05509065550906555</v>
      </c>
      <c r="AA65">
        <v>12</v>
      </c>
      <c r="AB65">
        <v>38</v>
      </c>
      <c r="AC65">
        <v>26</v>
      </c>
      <c r="AD65">
        <v>3</v>
      </c>
      <c r="AE65" s="2">
        <v>38.16</v>
      </c>
      <c r="AF65" s="3">
        <v>11679.86</v>
      </c>
      <c r="AG65" s="1">
        <v>4457</v>
      </c>
      <c r="AH65" s="1">
        <v>2113</v>
      </c>
      <c r="AI65" s="1">
        <v>2344</v>
      </c>
      <c r="AJ65" s="1">
        <v>273</v>
      </c>
      <c r="AK65" s="33">
        <f t="shared" si="27"/>
        <v>0.15992970123022848</v>
      </c>
      <c r="AL65" s="1">
        <v>160</v>
      </c>
      <c r="AM65" s="1">
        <v>113</v>
      </c>
      <c r="AN65" s="1">
        <v>216</v>
      </c>
      <c r="AO65" s="1">
        <v>57</v>
      </c>
      <c r="AP65" s="1">
        <v>164</v>
      </c>
      <c r="AQ65" s="1">
        <v>109</v>
      </c>
      <c r="AR65" s="1">
        <v>3</v>
      </c>
      <c r="AS65" s="1">
        <v>20</v>
      </c>
      <c r="AT65" s="1">
        <v>196</v>
      </c>
      <c r="AU65" s="1">
        <v>54</v>
      </c>
      <c r="AV65" s="1">
        <v>109</v>
      </c>
      <c r="AW65" s="1">
        <v>37</v>
      </c>
      <c r="AX65" s="1">
        <v>37</v>
      </c>
      <c r="AY65" s="1">
        <v>22</v>
      </c>
      <c r="AZ65" s="1">
        <v>15</v>
      </c>
      <c r="BA65" s="1">
        <v>1</v>
      </c>
      <c r="BB65" s="1">
        <v>0</v>
      </c>
      <c r="BC65" s="1">
        <v>2</v>
      </c>
      <c r="BD65" s="1">
        <v>13</v>
      </c>
      <c r="BE65" s="1">
        <v>0</v>
      </c>
      <c r="BF65" s="1">
        <v>0</v>
      </c>
      <c r="BG65" s="1">
        <v>0</v>
      </c>
      <c r="BH65" s="4">
        <v>2726</v>
      </c>
      <c r="BI65" s="11">
        <v>19.552457813646367</v>
      </c>
      <c r="BJ65" s="13">
        <v>56.23624358033749</v>
      </c>
      <c r="BK65" s="11">
        <v>10.381511371973588</v>
      </c>
      <c r="BL65" s="11">
        <v>4.622157006603081</v>
      </c>
      <c r="BM65" s="11">
        <v>3.2648569332355097</v>
      </c>
      <c r="BN65" s="11">
        <v>5.9427732942039615</v>
      </c>
      <c r="BO65" s="4">
        <v>1888</v>
      </c>
      <c r="BP65" s="11">
        <v>29.343220338983052</v>
      </c>
      <c r="BQ65" s="13">
        <v>52.38347457627118</v>
      </c>
      <c r="BR65" s="11">
        <v>7.891949152542373</v>
      </c>
      <c r="BS65" s="11">
        <v>1.3241525423728813</v>
      </c>
      <c r="BT65" s="11">
        <v>3.4957627118644066</v>
      </c>
      <c r="BU65" s="11">
        <v>5.561440677966101</v>
      </c>
      <c r="BV65" s="1">
        <v>30</v>
      </c>
      <c r="BW65" s="1">
        <v>143</v>
      </c>
      <c r="BX65" s="1">
        <v>49129</v>
      </c>
      <c r="BY65" s="1">
        <v>11267</v>
      </c>
      <c r="BZ65" s="1">
        <v>3857</v>
      </c>
      <c r="CC65" s="1">
        <v>1434</v>
      </c>
      <c r="CD65" s="1">
        <v>755</v>
      </c>
      <c r="CE65" s="1">
        <v>679</v>
      </c>
      <c r="CF65" s="1">
        <v>1298</v>
      </c>
      <c r="CG65" s="1">
        <v>136</v>
      </c>
      <c r="CH65" s="1">
        <v>691</v>
      </c>
      <c r="CI65" s="1">
        <v>743</v>
      </c>
      <c r="CJ65" s="38">
        <v>1923</v>
      </c>
      <c r="CK65" s="38">
        <v>117</v>
      </c>
      <c r="CL65" s="38">
        <v>125</v>
      </c>
      <c r="CM65" s="38">
        <v>865</v>
      </c>
      <c r="CN65" s="38">
        <v>816</v>
      </c>
      <c r="CO65" s="39">
        <f t="shared" si="26"/>
        <v>0.060842433697347896</v>
      </c>
      <c r="CP65" s="35">
        <v>4690</v>
      </c>
      <c r="CQ65" s="38">
        <v>1787</v>
      </c>
      <c r="CR65" s="35">
        <v>222</v>
      </c>
      <c r="CS65" s="35">
        <v>1450</v>
      </c>
      <c r="CT65" s="35">
        <v>14</v>
      </c>
      <c r="CU65" s="35">
        <v>1057</v>
      </c>
      <c r="CV65" s="35">
        <v>160</v>
      </c>
      <c r="CW65" s="36">
        <v>164</v>
      </c>
      <c r="CX65" s="36">
        <v>30</v>
      </c>
      <c r="CY65" s="36">
        <v>70</v>
      </c>
      <c r="CZ65" s="36">
        <v>55</v>
      </c>
      <c r="DA65" s="36">
        <v>9</v>
      </c>
      <c r="DB65" s="38">
        <v>882</v>
      </c>
      <c r="DC65" s="35">
        <v>236</v>
      </c>
      <c r="DD65" s="35">
        <v>290</v>
      </c>
      <c r="DE65" s="35">
        <v>175</v>
      </c>
      <c r="DF65" s="35">
        <v>181</v>
      </c>
      <c r="DG65" s="35">
        <v>2367.1116407143118</v>
      </c>
      <c r="DH65" s="42">
        <v>5.378048780487782</v>
      </c>
      <c r="DI65" s="42">
        <v>0.4586583463338532</v>
      </c>
      <c r="DJ65" s="1">
        <v>168</v>
      </c>
      <c r="DK65" s="1">
        <v>141</v>
      </c>
      <c r="DL65" s="1">
        <v>17677</v>
      </c>
      <c r="DM65" s="1">
        <v>17</v>
      </c>
      <c r="DN65" s="1">
        <v>36</v>
      </c>
      <c r="DO65" s="1">
        <v>1597</v>
      </c>
      <c r="DP65" s="1">
        <v>2652</v>
      </c>
      <c r="DQ65" s="1">
        <v>13</v>
      </c>
      <c r="DR65" s="1">
        <v>104</v>
      </c>
      <c r="DS65" s="1">
        <v>1092</v>
      </c>
      <c r="DT65" s="1">
        <v>927</v>
      </c>
      <c r="DU65" s="1">
        <v>337</v>
      </c>
      <c r="DV65" s="1">
        <v>112</v>
      </c>
      <c r="DW65" s="1">
        <v>67</v>
      </c>
      <c r="DX65" s="1">
        <v>50</v>
      </c>
      <c r="DY65" s="1">
        <v>73</v>
      </c>
      <c r="DZ65" s="1">
        <v>15</v>
      </c>
      <c r="EA65" s="1">
        <v>19</v>
      </c>
      <c r="EB65" s="1">
        <v>16</v>
      </c>
      <c r="EC65" s="1">
        <v>28</v>
      </c>
      <c r="ED65" s="1">
        <v>7</v>
      </c>
      <c r="EE65" s="1">
        <v>17</v>
      </c>
      <c r="EF65" s="1">
        <v>6</v>
      </c>
      <c r="EG65" s="1">
        <v>4</v>
      </c>
      <c r="EH65" s="1">
        <v>4</v>
      </c>
      <c r="EI65" s="1">
        <v>5</v>
      </c>
      <c r="EJ65" s="1">
        <v>1</v>
      </c>
      <c r="EL65" s="1">
        <v>1</v>
      </c>
      <c r="EP65" s="1">
        <v>6245</v>
      </c>
      <c r="EQ65" s="1">
        <v>2903</v>
      </c>
      <c r="ER65" s="1">
        <v>3342</v>
      </c>
      <c r="ES65" s="1">
        <v>5058</v>
      </c>
      <c r="ET65" s="1">
        <v>2342</v>
      </c>
      <c r="EU65" s="1">
        <v>2717</v>
      </c>
      <c r="EV65" s="1">
        <v>4576</v>
      </c>
      <c r="EW65" s="1">
        <v>2108</v>
      </c>
      <c r="EX65" s="1">
        <v>2468</v>
      </c>
      <c r="EY65" s="1">
        <v>4750</v>
      </c>
      <c r="EZ65" s="1">
        <v>2198</v>
      </c>
      <c r="FA65" s="1">
        <v>2552</v>
      </c>
      <c r="FB65" s="1">
        <v>4457</v>
      </c>
      <c r="FC65" s="1">
        <v>2113</v>
      </c>
      <c r="FD65" s="1">
        <v>2344</v>
      </c>
      <c r="FE65" s="3">
        <v>-28.63</v>
      </c>
      <c r="FF65" s="3">
        <v>-19.01</v>
      </c>
      <c r="FG65" s="3">
        <v>-23.94</v>
      </c>
      <c r="FH65" s="1">
        <v>225</v>
      </c>
      <c r="FI65" s="1">
        <v>281</v>
      </c>
      <c r="FJ65" s="1">
        <v>89</v>
      </c>
      <c r="FK65" s="1">
        <v>330</v>
      </c>
      <c r="FL65" s="1">
        <v>378</v>
      </c>
      <c r="FM65" s="1">
        <v>1344</v>
      </c>
      <c r="FN65" s="1">
        <v>923</v>
      </c>
      <c r="FO65" s="1">
        <v>905</v>
      </c>
      <c r="FP65" s="1">
        <v>662</v>
      </c>
      <c r="FQ65" s="1">
        <v>359</v>
      </c>
      <c r="FR65" s="1">
        <v>303</v>
      </c>
      <c r="FS65" s="3">
        <v>0.15</v>
      </c>
      <c r="FT65" s="3">
        <v>0.05</v>
      </c>
      <c r="FU65" s="3">
        <v>0.06</v>
      </c>
      <c r="FV65" s="3">
        <v>0.02</v>
      </c>
      <c r="FW65" s="3">
        <v>0.07</v>
      </c>
      <c r="FX65" s="3">
        <v>0.08</v>
      </c>
      <c r="FY65" s="3">
        <v>0.3</v>
      </c>
      <c r="FZ65" s="3">
        <v>0.21</v>
      </c>
      <c r="GA65" s="3">
        <v>0.2</v>
      </c>
      <c r="GB65" s="1">
        <v>3</v>
      </c>
      <c r="GC65" s="1">
        <v>3</v>
      </c>
      <c r="GD65" s="3">
        <v>1</v>
      </c>
      <c r="GE65" s="3">
        <v>0</v>
      </c>
      <c r="GF65" s="3">
        <v>0.03</v>
      </c>
      <c r="GG65" s="1">
        <v>2</v>
      </c>
      <c r="GH65" s="3">
        <v>0.06</v>
      </c>
      <c r="GI65" s="3">
        <v>0.04</v>
      </c>
      <c r="GJ65" s="3">
        <v>0.02</v>
      </c>
      <c r="GK65" s="1">
        <v>4</v>
      </c>
      <c r="GL65" s="3">
        <v>0.16</v>
      </c>
      <c r="GM65" s="3">
        <v>0.17</v>
      </c>
      <c r="GN65">
        <v>79</v>
      </c>
      <c r="GO65">
        <v>3</v>
      </c>
      <c r="GP65">
        <v>5</v>
      </c>
      <c r="GQ65">
        <v>4</v>
      </c>
      <c r="GR65">
        <v>7</v>
      </c>
      <c r="GS65">
        <v>8</v>
      </c>
      <c r="GT65">
        <v>12</v>
      </c>
      <c r="GU65">
        <v>8</v>
      </c>
      <c r="GV65">
        <v>13</v>
      </c>
      <c r="GW65">
        <v>12</v>
      </c>
      <c r="GX65">
        <v>7</v>
      </c>
      <c r="GY65">
        <v>12</v>
      </c>
      <c r="GZ65">
        <v>38</v>
      </c>
      <c r="HA65">
        <v>26</v>
      </c>
      <c r="HB65">
        <v>3</v>
      </c>
      <c r="HC65"/>
      <c r="HD65">
        <v>12</v>
      </c>
      <c r="HE65"/>
      <c r="HF65"/>
      <c r="HG65"/>
      <c r="HH65">
        <v>34</v>
      </c>
      <c r="HI65">
        <v>4</v>
      </c>
      <c r="HJ65"/>
      <c r="HK65">
        <v>4</v>
      </c>
      <c r="HL65">
        <v>4</v>
      </c>
      <c r="HM65">
        <v>16</v>
      </c>
      <c r="HN65">
        <v>1</v>
      </c>
      <c r="HO65">
        <v>4</v>
      </c>
      <c r="HP65" s="31">
        <f t="shared" si="28"/>
        <v>0.05509065550906555</v>
      </c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2.75">
      <c r="A66" s="24">
        <v>433</v>
      </c>
      <c r="B66" s="25" t="s">
        <v>165</v>
      </c>
      <c r="C66" s="26">
        <v>43</v>
      </c>
      <c r="D66" s="25" t="s">
        <v>451</v>
      </c>
      <c r="E66" s="26">
        <v>4</v>
      </c>
      <c r="F66" s="25" t="s">
        <v>448</v>
      </c>
      <c r="G66" s="26">
        <f aca="true" t="shared" si="29" ref="G66:G89">IF(F66="SB Süd ",1,0)</f>
        <v>0</v>
      </c>
      <c r="H66" s="26">
        <f aca="true" t="shared" si="30" ref="H66:H89">IF(F66="SB Ost",1,0)</f>
        <v>0</v>
      </c>
      <c r="I66" s="26">
        <f aca="true" t="shared" si="31" ref="I66:I89">IF(F66="SB West ",1,0)</f>
        <v>1</v>
      </c>
      <c r="J66" s="26">
        <f aca="true" t="shared" si="32" ref="J66:J89">IF(F66="SB Nord ",1,0)</f>
        <v>0</v>
      </c>
      <c r="K66" t="s">
        <v>614</v>
      </c>
      <c r="L66" s="26">
        <v>0</v>
      </c>
      <c r="M66" s="26">
        <v>0</v>
      </c>
      <c r="N66" s="26">
        <v>0</v>
      </c>
      <c r="O66" s="1" t="s">
        <v>472</v>
      </c>
      <c r="P66" s="26">
        <f aca="true" t="shared" si="33" ref="P66:P89">IF(O66="CCR",1,0)</f>
        <v>0</v>
      </c>
      <c r="Q66" s="26">
        <f aca="true" t="shared" si="34" ref="Q66:Q89">IF(O66="HAF",1,0)</f>
        <v>0</v>
      </c>
      <c r="R66" s="26">
        <f aca="true" t="shared" si="35" ref="R66:R89">IF(O66="ÄM",1,0)</f>
        <v>1</v>
      </c>
      <c r="S66" s="26">
        <f aca="true" t="shared" si="36" ref="S66:S89">IF(O66="GS",1,0)</f>
        <v>0</v>
      </c>
      <c r="T66" s="26">
        <f aca="true" t="shared" si="37" ref="T66:T89">IF(O66="NM",1,0)</f>
        <v>0</v>
      </c>
      <c r="U66" s="26">
        <f aca="true" t="shared" si="38" ref="U66:U89">IF(O66="ÄAV",1,0)</f>
        <v>0</v>
      </c>
      <c r="V66" s="26">
        <f aca="true" t="shared" si="39" ref="V66:V89">IF(O66="Lä",1,0)</f>
        <v>0</v>
      </c>
      <c r="W66" s="1" t="s">
        <v>480</v>
      </c>
      <c r="X66" s="1">
        <v>0</v>
      </c>
      <c r="Y66" s="55">
        <v>117</v>
      </c>
      <c r="Z66" s="31">
        <f t="shared" si="12"/>
        <v>0.05354691075514874</v>
      </c>
      <c r="AA66">
        <v>15</v>
      </c>
      <c r="AB66">
        <v>58</v>
      </c>
      <c r="AC66">
        <v>42</v>
      </c>
      <c r="AD66">
        <v>2</v>
      </c>
      <c r="AE66" s="2">
        <v>63.354</v>
      </c>
      <c r="AF66" s="3">
        <v>10198.27</v>
      </c>
      <c r="AG66" s="1">
        <v>6461</v>
      </c>
      <c r="AH66" s="1">
        <v>3277</v>
      </c>
      <c r="AI66" s="1">
        <v>3184</v>
      </c>
      <c r="AJ66" s="1">
        <v>420</v>
      </c>
      <c r="AK66" s="33">
        <f t="shared" si="27"/>
        <v>0.16122840690978887</v>
      </c>
      <c r="AL66" s="1">
        <v>276</v>
      </c>
      <c r="AM66" s="1">
        <v>144</v>
      </c>
      <c r="AN66" s="1">
        <v>345</v>
      </c>
      <c r="AO66" s="1">
        <v>75</v>
      </c>
      <c r="AP66" s="1">
        <v>241</v>
      </c>
      <c r="AQ66" s="1">
        <v>179</v>
      </c>
      <c r="AR66" s="1">
        <v>10</v>
      </c>
      <c r="AS66" s="1">
        <v>31</v>
      </c>
      <c r="AT66" s="1">
        <v>312</v>
      </c>
      <c r="AU66" s="1">
        <v>67</v>
      </c>
      <c r="AV66" s="1">
        <v>163</v>
      </c>
      <c r="AW66" s="1">
        <v>64</v>
      </c>
      <c r="AX66" s="1">
        <v>64</v>
      </c>
      <c r="AY66" s="1">
        <v>37</v>
      </c>
      <c r="AZ66" s="1">
        <v>19</v>
      </c>
      <c r="BA66" s="1">
        <v>1</v>
      </c>
      <c r="BB66" s="1">
        <v>0</v>
      </c>
      <c r="BC66" s="1">
        <v>5</v>
      </c>
      <c r="BD66" s="1">
        <v>21</v>
      </c>
      <c r="BE66" s="1">
        <v>0</v>
      </c>
      <c r="BF66" s="1">
        <v>0</v>
      </c>
      <c r="BG66" s="1">
        <v>0</v>
      </c>
      <c r="BH66" s="4">
        <v>3782</v>
      </c>
      <c r="BI66" s="11">
        <v>16.869381279746165</v>
      </c>
      <c r="BJ66" s="13">
        <v>55.367530407191964</v>
      </c>
      <c r="BK66" s="11">
        <v>14.754098360655737</v>
      </c>
      <c r="BL66" s="11">
        <v>3.4108937070333156</v>
      </c>
      <c r="BM66" s="11">
        <v>3.4108937070333156</v>
      </c>
      <c r="BN66" s="11">
        <v>6.187202538339503</v>
      </c>
      <c r="BO66" s="4">
        <v>2862</v>
      </c>
      <c r="BP66" s="11">
        <v>28.371767994409502</v>
      </c>
      <c r="BQ66" s="13">
        <v>48.21802935010482</v>
      </c>
      <c r="BR66" s="11">
        <v>10.726764500349406</v>
      </c>
      <c r="BS66" s="11">
        <v>1.2229210342417889</v>
      </c>
      <c r="BT66" s="11">
        <v>6.219426974143955</v>
      </c>
      <c r="BU66" s="11">
        <v>5.2410901467505235</v>
      </c>
      <c r="BV66" s="1">
        <v>86</v>
      </c>
      <c r="BW66" s="1">
        <v>343</v>
      </c>
      <c r="BX66" s="1">
        <v>60859</v>
      </c>
      <c r="BY66" s="1">
        <v>15011</v>
      </c>
      <c r="BZ66" s="1">
        <v>9720</v>
      </c>
      <c r="CA66" s="1">
        <v>1</v>
      </c>
      <c r="CC66" s="1">
        <v>2185</v>
      </c>
      <c r="CD66" s="1">
        <v>1209</v>
      </c>
      <c r="CE66" s="1">
        <v>976</v>
      </c>
      <c r="CF66" s="1">
        <v>1982</v>
      </c>
      <c r="CG66" s="1">
        <v>203</v>
      </c>
      <c r="CH66" s="1">
        <v>1053</v>
      </c>
      <c r="CI66" s="1">
        <v>1132</v>
      </c>
      <c r="CJ66" s="38">
        <v>2778</v>
      </c>
      <c r="CK66" s="38">
        <v>164</v>
      </c>
      <c r="CL66" s="38">
        <v>208</v>
      </c>
      <c r="CM66" s="38">
        <v>1178</v>
      </c>
      <c r="CN66" s="38">
        <v>1228</v>
      </c>
      <c r="CO66" s="39">
        <f aca="true" t="shared" si="40" ref="CO66:CO89">CK66/CJ66</f>
        <v>0.05903527717782577</v>
      </c>
      <c r="CP66" s="35">
        <v>6701</v>
      </c>
      <c r="CQ66" s="38">
        <v>2565</v>
      </c>
      <c r="CR66" s="35">
        <v>372</v>
      </c>
      <c r="CS66" s="35">
        <v>1667</v>
      </c>
      <c r="CT66" s="35">
        <v>35</v>
      </c>
      <c r="CU66" s="35">
        <v>1711</v>
      </c>
      <c r="CV66" s="35">
        <v>351</v>
      </c>
      <c r="CW66" s="36">
        <v>333</v>
      </c>
      <c r="CX66" s="36">
        <v>54</v>
      </c>
      <c r="CY66" s="36">
        <v>143</v>
      </c>
      <c r="CZ66" s="36">
        <v>119</v>
      </c>
      <c r="DA66" s="36">
        <v>17</v>
      </c>
      <c r="DB66" s="38">
        <v>2676</v>
      </c>
      <c r="DC66" s="35">
        <v>333</v>
      </c>
      <c r="DD66" s="35">
        <v>643</v>
      </c>
      <c r="DE66" s="35">
        <v>1299</v>
      </c>
      <c r="DF66" s="35">
        <v>401</v>
      </c>
      <c r="DG66" s="35">
        <v>4196.225278964289</v>
      </c>
      <c r="DH66" s="42">
        <v>8.036036036036021</v>
      </c>
      <c r="DI66" s="42">
        <v>0.9632829373650103</v>
      </c>
      <c r="DJ66" s="1">
        <v>1110</v>
      </c>
      <c r="DK66" s="1">
        <v>1068</v>
      </c>
      <c r="DL66" s="1">
        <v>43349</v>
      </c>
      <c r="DM66" s="1">
        <v>26</v>
      </c>
      <c r="DN66" s="1">
        <v>75</v>
      </c>
      <c r="DO66" s="1">
        <v>5132</v>
      </c>
      <c r="DP66" s="1">
        <v>3758</v>
      </c>
      <c r="DQ66" s="1">
        <v>72</v>
      </c>
      <c r="DR66" s="1">
        <v>260</v>
      </c>
      <c r="DS66" s="1">
        <v>1273</v>
      </c>
      <c r="DT66" s="1">
        <v>1296</v>
      </c>
      <c r="DU66" s="1">
        <v>640</v>
      </c>
      <c r="DV66" s="1">
        <v>146</v>
      </c>
      <c r="DW66" s="1">
        <v>71</v>
      </c>
      <c r="DX66" s="1">
        <v>46</v>
      </c>
      <c r="DY66" s="1">
        <v>93</v>
      </c>
      <c r="DZ66" s="1">
        <v>18</v>
      </c>
      <c r="EA66" s="1">
        <v>25</v>
      </c>
      <c r="EB66" s="1">
        <v>12</v>
      </c>
      <c r="EC66" s="1">
        <v>34</v>
      </c>
      <c r="ED66" s="1">
        <v>9</v>
      </c>
      <c r="EE66" s="1">
        <v>19</v>
      </c>
      <c r="EF66" s="1">
        <v>5</v>
      </c>
      <c r="EG66" s="1">
        <v>7</v>
      </c>
      <c r="EI66" s="1">
        <v>3</v>
      </c>
      <c r="EK66" s="1">
        <v>1</v>
      </c>
      <c r="EM66" s="1">
        <v>3</v>
      </c>
      <c r="EN66" s="1">
        <v>2</v>
      </c>
      <c r="EO66" s="1">
        <v>1</v>
      </c>
      <c r="EP66" s="1">
        <v>8723</v>
      </c>
      <c r="EQ66" s="1">
        <v>4018</v>
      </c>
      <c r="ER66" s="1">
        <v>4705</v>
      </c>
      <c r="ES66" s="1">
        <v>7549</v>
      </c>
      <c r="ET66" s="1">
        <v>3441</v>
      </c>
      <c r="EU66" s="1">
        <v>4108</v>
      </c>
      <c r="EV66" s="1">
        <v>6844</v>
      </c>
      <c r="EW66" s="1">
        <v>3294</v>
      </c>
      <c r="EX66" s="1">
        <v>3550</v>
      </c>
      <c r="EY66" s="1">
        <v>6822</v>
      </c>
      <c r="EZ66" s="1">
        <v>3338</v>
      </c>
      <c r="FA66" s="1">
        <v>3484</v>
      </c>
      <c r="FB66" s="1">
        <v>6461</v>
      </c>
      <c r="FC66" s="1">
        <v>3277</v>
      </c>
      <c r="FD66" s="1">
        <v>3184</v>
      </c>
      <c r="FE66" s="3">
        <v>-25.93</v>
      </c>
      <c r="FF66" s="3">
        <v>-13.46</v>
      </c>
      <c r="FG66" s="3">
        <v>-21.79</v>
      </c>
      <c r="FH66" s="1">
        <v>325</v>
      </c>
      <c r="FI66" s="1">
        <v>429</v>
      </c>
      <c r="FJ66" s="1">
        <v>179</v>
      </c>
      <c r="FK66" s="1">
        <v>501</v>
      </c>
      <c r="FL66" s="1">
        <v>585</v>
      </c>
      <c r="FM66" s="1">
        <v>2171</v>
      </c>
      <c r="FN66" s="1">
        <v>1203</v>
      </c>
      <c r="FO66" s="1">
        <v>1052</v>
      </c>
      <c r="FP66" s="1">
        <v>1023</v>
      </c>
      <c r="FQ66" s="1">
        <v>603</v>
      </c>
      <c r="FR66" s="1">
        <v>420</v>
      </c>
      <c r="FS66" s="3">
        <v>0.16</v>
      </c>
      <c r="FT66" s="3">
        <v>0.05</v>
      </c>
      <c r="FU66" s="3">
        <v>0.07</v>
      </c>
      <c r="FV66" s="3">
        <v>0.03</v>
      </c>
      <c r="FW66" s="3">
        <v>0.08</v>
      </c>
      <c r="FX66" s="3">
        <v>0.09</v>
      </c>
      <c r="FY66" s="3">
        <v>0.34</v>
      </c>
      <c r="FZ66" s="3">
        <v>0.19</v>
      </c>
      <c r="GA66" s="3">
        <v>0.16</v>
      </c>
      <c r="GB66" s="1">
        <v>3</v>
      </c>
      <c r="GC66" s="1">
        <v>3</v>
      </c>
      <c r="GD66" s="3">
        <v>1</v>
      </c>
      <c r="GE66" s="3">
        <v>0</v>
      </c>
      <c r="GF66" s="3">
        <v>0.02</v>
      </c>
      <c r="GG66" s="1">
        <v>2</v>
      </c>
      <c r="GH66" s="3">
        <v>0.07</v>
      </c>
      <c r="GI66" s="3">
        <v>0.04</v>
      </c>
      <c r="GJ66" s="3">
        <v>0.03</v>
      </c>
      <c r="GK66" s="1">
        <v>4</v>
      </c>
      <c r="GL66" s="3">
        <v>0.16</v>
      </c>
      <c r="GM66" s="3">
        <v>0.18</v>
      </c>
      <c r="GN66">
        <v>117</v>
      </c>
      <c r="GO66">
        <v>4</v>
      </c>
      <c r="GP66">
        <v>13</v>
      </c>
      <c r="GQ66">
        <v>8</v>
      </c>
      <c r="GR66">
        <v>14</v>
      </c>
      <c r="GS66">
        <v>9</v>
      </c>
      <c r="GT66">
        <v>12</v>
      </c>
      <c r="GU66">
        <v>14</v>
      </c>
      <c r="GV66">
        <v>15</v>
      </c>
      <c r="GW66">
        <v>12</v>
      </c>
      <c r="GX66">
        <v>16</v>
      </c>
      <c r="GY66">
        <v>15</v>
      </c>
      <c r="GZ66">
        <v>58</v>
      </c>
      <c r="HA66">
        <v>42</v>
      </c>
      <c r="HB66">
        <v>2</v>
      </c>
      <c r="HC66"/>
      <c r="HD66">
        <v>10</v>
      </c>
      <c r="HE66"/>
      <c r="HF66">
        <v>1</v>
      </c>
      <c r="HG66">
        <v>4</v>
      </c>
      <c r="HH66">
        <v>50</v>
      </c>
      <c r="HI66">
        <v>6</v>
      </c>
      <c r="HJ66">
        <v>2</v>
      </c>
      <c r="HK66">
        <v>4</v>
      </c>
      <c r="HL66">
        <v>6</v>
      </c>
      <c r="HM66">
        <v>27</v>
      </c>
      <c r="HN66">
        <v>3</v>
      </c>
      <c r="HO66">
        <v>4</v>
      </c>
      <c r="HP66" s="31">
        <f t="shared" si="28"/>
        <v>0.05354691075514874</v>
      </c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2.75">
      <c r="A67" s="24">
        <v>434</v>
      </c>
      <c r="B67" s="25" t="s">
        <v>166</v>
      </c>
      <c r="C67" s="26">
        <v>43</v>
      </c>
      <c r="D67" s="25" t="s">
        <v>451</v>
      </c>
      <c r="E67" s="26">
        <v>4</v>
      </c>
      <c r="F67" s="25" t="s">
        <v>448</v>
      </c>
      <c r="G67" s="26">
        <f t="shared" si="29"/>
        <v>0</v>
      </c>
      <c r="H67" s="26">
        <f t="shared" si="30"/>
        <v>0</v>
      </c>
      <c r="I67" s="26">
        <f t="shared" si="31"/>
        <v>1</v>
      </c>
      <c r="J67" s="26">
        <f t="shared" si="32"/>
        <v>0</v>
      </c>
      <c r="K67" t="s">
        <v>614</v>
      </c>
      <c r="L67" s="26">
        <v>0</v>
      </c>
      <c r="M67" s="26">
        <v>0</v>
      </c>
      <c r="N67" s="26">
        <v>0</v>
      </c>
      <c r="O67" s="1" t="s">
        <v>472</v>
      </c>
      <c r="P67" s="26">
        <f t="shared" si="33"/>
        <v>0</v>
      </c>
      <c r="Q67" s="26">
        <f t="shared" si="34"/>
        <v>0</v>
      </c>
      <c r="R67" s="26">
        <f t="shared" si="35"/>
        <v>1</v>
      </c>
      <c r="S67" s="26">
        <f t="shared" si="36"/>
        <v>0</v>
      </c>
      <c r="T67" s="26">
        <f t="shared" si="37"/>
        <v>0</v>
      </c>
      <c r="U67" s="26">
        <f t="shared" si="38"/>
        <v>0</v>
      </c>
      <c r="V67" s="26">
        <f t="shared" si="39"/>
        <v>0</v>
      </c>
      <c r="W67" s="1" t="s">
        <v>480</v>
      </c>
      <c r="X67" s="1">
        <v>0</v>
      </c>
      <c r="Y67" s="55">
        <v>126</v>
      </c>
      <c r="Z67" s="31">
        <f t="shared" si="12"/>
        <v>0.05456907752273712</v>
      </c>
      <c r="AA67">
        <v>24</v>
      </c>
      <c r="AB67">
        <v>65</v>
      </c>
      <c r="AC67">
        <v>33</v>
      </c>
      <c r="AD67">
        <v>4</v>
      </c>
      <c r="AE67" s="2">
        <v>153.863</v>
      </c>
      <c r="AF67" s="3">
        <v>4836.78</v>
      </c>
      <c r="AG67" s="1">
        <v>7442</v>
      </c>
      <c r="AH67" s="1">
        <v>3677</v>
      </c>
      <c r="AI67" s="1">
        <v>3765</v>
      </c>
      <c r="AJ67" s="1">
        <v>512</v>
      </c>
      <c r="AK67" s="33">
        <f t="shared" si="27"/>
        <v>0.1814959234314073</v>
      </c>
      <c r="AL67" s="1">
        <v>316</v>
      </c>
      <c r="AM67" s="1">
        <v>196</v>
      </c>
      <c r="AN67" s="1">
        <v>424</v>
      </c>
      <c r="AO67" s="1">
        <v>88</v>
      </c>
      <c r="AP67" s="1">
        <v>310</v>
      </c>
      <c r="AQ67" s="1">
        <v>202</v>
      </c>
      <c r="AR67" s="1">
        <v>10</v>
      </c>
      <c r="AS67" s="1">
        <v>36</v>
      </c>
      <c r="AT67" s="1">
        <v>390</v>
      </c>
      <c r="AU67" s="1">
        <v>76</v>
      </c>
      <c r="AV67" s="1">
        <v>221</v>
      </c>
      <c r="AW67" s="1">
        <v>141</v>
      </c>
      <c r="AX67" s="1">
        <v>137</v>
      </c>
      <c r="AY67" s="1">
        <v>61</v>
      </c>
      <c r="AZ67" s="1">
        <v>34</v>
      </c>
      <c r="BA67" s="1">
        <v>4</v>
      </c>
      <c r="BB67" s="1">
        <v>0</v>
      </c>
      <c r="BC67" s="1">
        <v>16</v>
      </c>
      <c r="BD67" s="1">
        <v>34</v>
      </c>
      <c r="BE67" s="1">
        <v>3</v>
      </c>
      <c r="BF67" s="1">
        <v>1</v>
      </c>
      <c r="BG67" s="1">
        <v>0</v>
      </c>
      <c r="BH67" s="4">
        <v>4394</v>
      </c>
      <c r="BI67" s="11">
        <v>20.027309968138372</v>
      </c>
      <c r="BJ67" s="13">
        <v>54.50614474283113</v>
      </c>
      <c r="BK67" s="11">
        <v>13.26809285389167</v>
      </c>
      <c r="BL67" s="11">
        <v>3.641329085116067</v>
      </c>
      <c r="BM67" s="11">
        <v>3.2544378698224854</v>
      </c>
      <c r="BN67" s="11">
        <v>5.302685480200274</v>
      </c>
      <c r="BO67" s="4">
        <v>3127</v>
      </c>
      <c r="BP67" s="11">
        <v>31.531819635433322</v>
      </c>
      <c r="BQ67" s="13">
        <v>45.826670930604415</v>
      </c>
      <c r="BR67" s="11">
        <v>10.393348257115447</v>
      </c>
      <c r="BS67" s="11">
        <v>1.2472017908538535</v>
      </c>
      <c r="BT67" s="11">
        <v>5.244643428205948</v>
      </c>
      <c r="BU67" s="11">
        <v>5.756315957787017</v>
      </c>
      <c r="BV67" s="1">
        <v>40</v>
      </c>
      <c r="BW67" s="1">
        <v>173</v>
      </c>
      <c r="BX67" s="1">
        <v>52408</v>
      </c>
      <c r="BY67" s="1">
        <v>12336</v>
      </c>
      <c r="BZ67" s="1">
        <v>7611</v>
      </c>
      <c r="CC67" s="1">
        <v>2309</v>
      </c>
      <c r="CD67" s="1">
        <v>1315</v>
      </c>
      <c r="CE67" s="1">
        <v>994</v>
      </c>
      <c r="CF67" s="1">
        <v>2117</v>
      </c>
      <c r="CG67" s="1">
        <v>192</v>
      </c>
      <c r="CH67" s="1">
        <v>1088</v>
      </c>
      <c r="CI67" s="1">
        <v>1221</v>
      </c>
      <c r="CJ67" s="38">
        <v>3223</v>
      </c>
      <c r="CK67" s="38">
        <v>186</v>
      </c>
      <c r="CL67" s="38">
        <v>323</v>
      </c>
      <c r="CM67" s="38">
        <v>1420</v>
      </c>
      <c r="CN67" s="38">
        <v>1294</v>
      </c>
      <c r="CO67" s="39">
        <f t="shared" si="40"/>
        <v>0.057710207880856346</v>
      </c>
      <c r="CP67" s="35">
        <v>7629</v>
      </c>
      <c r="CQ67" s="38">
        <v>3035</v>
      </c>
      <c r="CR67" s="35">
        <v>334</v>
      </c>
      <c r="CS67" s="35">
        <v>1872</v>
      </c>
      <c r="CT67" s="35">
        <v>39</v>
      </c>
      <c r="CU67" s="35">
        <v>1980</v>
      </c>
      <c r="CV67" s="35">
        <v>369</v>
      </c>
      <c r="CW67" s="36">
        <v>258</v>
      </c>
      <c r="CX67" s="36">
        <v>51</v>
      </c>
      <c r="CY67" s="36">
        <v>102</v>
      </c>
      <c r="CZ67" s="36">
        <v>88</v>
      </c>
      <c r="DA67" s="36">
        <v>17</v>
      </c>
      <c r="DB67" s="38">
        <v>1473</v>
      </c>
      <c r="DC67" s="35">
        <v>289</v>
      </c>
      <c r="DD67" s="35">
        <v>392</v>
      </c>
      <c r="DE67" s="35">
        <v>426</v>
      </c>
      <c r="DF67" s="35">
        <v>366</v>
      </c>
      <c r="DG67" s="35">
        <v>1045.8951278896204</v>
      </c>
      <c r="DH67" s="42">
        <v>5.709302325581416</v>
      </c>
      <c r="DI67" s="42">
        <v>0.45702761402420017</v>
      </c>
      <c r="DJ67" s="1">
        <v>273</v>
      </c>
      <c r="DK67" s="1">
        <v>242</v>
      </c>
      <c r="DL67" s="1">
        <v>26858</v>
      </c>
      <c r="DM67" s="1">
        <v>26</v>
      </c>
      <c r="DN67" s="1">
        <v>95</v>
      </c>
      <c r="DO67" s="1">
        <v>4846</v>
      </c>
      <c r="DP67" s="1">
        <v>4180</v>
      </c>
      <c r="DQ67" s="1">
        <v>119</v>
      </c>
      <c r="DR67" s="1">
        <v>179</v>
      </c>
      <c r="DS67" s="1">
        <v>1208</v>
      </c>
      <c r="DT67" s="1">
        <v>1464</v>
      </c>
      <c r="DU67" s="1">
        <v>799</v>
      </c>
      <c r="DV67" s="1">
        <v>251</v>
      </c>
      <c r="DW67" s="1">
        <v>160</v>
      </c>
      <c r="DX67" s="1">
        <v>58</v>
      </c>
      <c r="DY67" s="1">
        <v>132</v>
      </c>
      <c r="DZ67" s="1">
        <v>21</v>
      </c>
      <c r="EA67" s="1">
        <v>34</v>
      </c>
      <c r="EB67" s="1">
        <v>15</v>
      </c>
      <c r="EC67" s="1">
        <v>34</v>
      </c>
      <c r="ED67" s="1">
        <v>7</v>
      </c>
      <c r="EE67" s="1">
        <v>44</v>
      </c>
      <c r="EF67" s="1">
        <v>6</v>
      </c>
      <c r="EG67" s="1">
        <v>4</v>
      </c>
      <c r="EH67" s="1">
        <v>4</v>
      </c>
      <c r="EI67" s="1">
        <v>5</v>
      </c>
      <c r="EJ67" s="1">
        <v>4</v>
      </c>
      <c r="EK67" s="1">
        <v>3</v>
      </c>
      <c r="EM67" s="1">
        <v>1</v>
      </c>
      <c r="EN67" s="1">
        <v>1</v>
      </c>
      <c r="EO67" s="1">
        <v>7</v>
      </c>
      <c r="EP67" s="1">
        <v>9073</v>
      </c>
      <c r="EQ67" s="1">
        <v>4248</v>
      </c>
      <c r="ER67" s="1">
        <v>4825</v>
      </c>
      <c r="ES67" s="1">
        <v>7705</v>
      </c>
      <c r="ET67" s="1">
        <v>3566</v>
      </c>
      <c r="EU67" s="1">
        <v>4139</v>
      </c>
      <c r="EV67" s="1">
        <v>7329</v>
      </c>
      <c r="EW67" s="1">
        <v>3522</v>
      </c>
      <c r="EX67" s="1">
        <v>3808</v>
      </c>
      <c r="EY67" s="1">
        <v>7791</v>
      </c>
      <c r="EZ67" s="1">
        <v>3777</v>
      </c>
      <c r="FA67" s="1">
        <v>4015</v>
      </c>
      <c r="FB67" s="1">
        <v>7442</v>
      </c>
      <c r="FC67" s="1">
        <v>3677</v>
      </c>
      <c r="FD67" s="1">
        <v>3765</v>
      </c>
      <c r="FE67" s="3">
        <v>-17.98</v>
      </c>
      <c r="FF67" s="3">
        <v>-15.08</v>
      </c>
      <c r="FG67" s="3">
        <v>-14.13</v>
      </c>
      <c r="FH67" s="1">
        <v>483</v>
      </c>
      <c r="FI67" s="1">
        <v>623</v>
      </c>
      <c r="FJ67" s="1">
        <v>185</v>
      </c>
      <c r="FK67" s="1">
        <v>546</v>
      </c>
      <c r="FL67" s="1">
        <v>493</v>
      </c>
      <c r="FM67" s="1">
        <v>2462</v>
      </c>
      <c r="FN67" s="1">
        <v>1434</v>
      </c>
      <c r="FO67" s="1">
        <v>1200</v>
      </c>
      <c r="FP67" s="1">
        <v>957</v>
      </c>
      <c r="FQ67" s="1">
        <v>505</v>
      </c>
      <c r="FR67" s="1">
        <v>452</v>
      </c>
      <c r="FS67" s="3">
        <v>0.13</v>
      </c>
      <c r="FT67" s="3">
        <v>0.06</v>
      </c>
      <c r="FU67" s="3">
        <v>0.08</v>
      </c>
      <c r="FV67" s="3">
        <v>0.02</v>
      </c>
      <c r="FW67" s="3">
        <v>0.07</v>
      </c>
      <c r="FX67" s="3">
        <v>0.07</v>
      </c>
      <c r="FY67" s="3">
        <v>0.33</v>
      </c>
      <c r="FZ67" s="3">
        <v>0.19</v>
      </c>
      <c r="GA67" s="3">
        <v>0.16</v>
      </c>
      <c r="GB67" s="1">
        <v>5</v>
      </c>
      <c r="GC67" s="1">
        <v>5</v>
      </c>
      <c r="GD67" s="3">
        <v>0.97</v>
      </c>
      <c r="GE67" s="3">
        <v>0.02</v>
      </c>
      <c r="GF67" s="3">
        <v>0.03</v>
      </c>
      <c r="GG67" s="1">
        <v>2</v>
      </c>
      <c r="GH67" s="3">
        <v>0.07</v>
      </c>
      <c r="GI67" s="3">
        <v>0.04</v>
      </c>
      <c r="GJ67" s="3">
        <v>0.03</v>
      </c>
      <c r="GK67" s="1">
        <v>4</v>
      </c>
      <c r="GL67" s="3">
        <v>0.15</v>
      </c>
      <c r="GM67" s="3">
        <v>0.16</v>
      </c>
      <c r="GN67">
        <v>126</v>
      </c>
      <c r="GO67">
        <v>14</v>
      </c>
      <c r="GP67">
        <v>7</v>
      </c>
      <c r="GQ67">
        <v>14</v>
      </c>
      <c r="GR67">
        <v>14</v>
      </c>
      <c r="GS67">
        <v>11</v>
      </c>
      <c r="GT67">
        <v>12</v>
      </c>
      <c r="GU67">
        <v>20</v>
      </c>
      <c r="GV67">
        <v>7</v>
      </c>
      <c r="GW67">
        <v>10</v>
      </c>
      <c r="GX67">
        <v>17</v>
      </c>
      <c r="GY67">
        <v>24</v>
      </c>
      <c r="GZ67">
        <v>65</v>
      </c>
      <c r="HA67">
        <v>33</v>
      </c>
      <c r="HB67">
        <v>4</v>
      </c>
      <c r="HC67"/>
      <c r="HD67">
        <v>18</v>
      </c>
      <c r="HE67">
        <v>1</v>
      </c>
      <c r="HF67"/>
      <c r="HG67">
        <v>5</v>
      </c>
      <c r="HH67">
        <v>56</v>
      </c>
      <c r="HI67">
        <v>7</v>
      </c>
      <c r="HJ67">
        <v>1</v>
      </c>
      <c r="HK67">
        <v>5</v>
      </c>
      <c r="HL67">
        <v>3</v>
      </c>
      <c r="HM67">
        <v>21</v>
      </c>
      <c r="HN67">
        <v>2</v>
      </c>
      <c r="HO67">
        <v>7</v>
      </c>
      <c r="HP67" s="31">
        <f t="shared" si="28"/>
        <v>0.05456907752273712</v>
      </c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2.75">
      <c r="A68" s="24">
        <v>435</v>
      </c>
      <c r="B68" s="25" t="s">
        <v>452</v>
      </c>
      <c r="C68" s="26">
        <v>43</v>
      </c>
      <c r="D68" s="25" t="s">
        <v>451</v>
      </c>
      <c r="E68" s="26">
        <v>4</v>
      </c>
      <c r="F68" s="25" t="s">
        <v>448</v>
      </c>
      <c r="G68" s="26">
        <f t="shared" si="29"/>
        <v>0</v>
      </c>
      <c r="H68" s="26">
        <f t="shared" si="30"/>
        <v>0</v>
      </c>
      <c r="I68" s="26">
        <f t="shared" si="31"/>
        <v>1</v>
      </c>
      <c r="J68" s="26">
        <f t="shared" si="32"/>
        <v>0</v>
      </c>
      <c r="K68" t="s">
        <v>614</v>
      </c>
      <c r="L68" s="26">
        <v>0</v>
      </c>
      <c r="M68" s="26">
        <v>0</v>
      </c>
      <c r="N68" s="26">
        <v>0</v>
      </c>
      <c r="O68" s="1" t="s">
        <v>472</v>
      </c>
      <c r="P68" s="26">
        <f t="shared" si="33"/>
        <v>0</v>
      </c>
      <c r="Q68" s="26">
        <f t="shared" si="34"/>
        <v>0</v>
      </c>
      <c r="R68" s="26">
        <f t="shared" si="35"/>
        <v>1</v>
      </c>
      <c r="S68" s="26">
        <f t="shared" si="36"/>
        <v>0</v>
      </c>
      <c r="T68" s="26">
        <f t="shared" si="37"/>
        <v>0</v>
      </c>
      <c r="U68" s="26">
        <f t="shared" si="38"/>
        <v>0</v>
      </c>
      <c r="V68" s="26">
        <f t="shared" si="39"/>
        <v>0</v>
      </c>
      <c r="W68" s="1" t="s">
        <v>480</v>
      </c>
      <c r="X68" s="1">
        <v>0</v>
      </c>
      <c r="Y68" s="55">
        <v>88</v>
      </c>
      <c r="Z68" s="31">
        <f t="shared" si="12"/>
        <v>0.055103318722604884</v>
      </c>
      <c r="AA68">
        <v>23</v>
      </c>
      <c r="AB68">
        <v>41</v>
      </c>
      <c r="AC68">
        <v>21</v>
      </c>
      <c r="AD68">
        <v>3</v>
      </c>
      <c r="AE68" s="2">
        <v>64.165</v>
      </c>
      <c r="AF68" s="3">
        <v>7940.4</v>
      </c>
      <c r="AG68" s="1">
        <v>5095</v>
      </c>
      <c r="AH68" s="1">
        <v>2539</v>
      </c>
      <c r="AI68" s="1">
        <v>2556</v>
      </c>
      <c r="AJ68" s="1">
        <v>381</v>
      </c>
      <c r="AK68" s="33">
        <f t="shared" si="27"/>
        <v>0.19261880687563196</v>
      </c>
      <c r="AL68" s="1">
        <v>249</v>
      </c>
      <c r="AM68" s="1">
        <v>132</v>
      </c>
      <c r="AN68" s="1">
        <v>319</v>
      </c>
      <c r="AO68" s="1">
        <v>62</v>
      </c>
      <c r="AP68" s="1">
        <v>230</v>
      </c>
      <c r="AQ68" s="1">
        <v>151</v>
      </c>
      <c r="AR68" s="1">
        <v>6</v>
      </c>
      <c r="AS68" s="1">
        <v>27</v>
      </c>
      <c r="AT68" s="1">
        <v>282</v>
      </c>
      <c r="AU68" s="1">
        <v>66</v>
      </c>
      <c r="AV68" s="1">
        <v>150</v>
      </c>
      <c r="AW68" s="1">
        <v>72</v>
      </c>
      <c r="AX68" s="1">
        <v>72</v>
      </c>
      <c r="AY68" s="1">
        <v>41</v>
      </c>
      <c r="AZ68" s="1">
        <v>23</v>
      </c>
      <c r="BA68" s="1">
        <v>6</v>
      </c>
      <c r="BB68" s="1">
        <v>0</v>
      </c>
      <c r="BC68" s="1">
        <v>1</v>
      </c>
      <c r="BD68" s="1">
        <v>30</v>
      </c>
      <c r="BE68" s="1">
        <v>0</v>
      </c>
      <c r="BF68" s="1">
        <v>0</v>
      </c>
      <c r="BG68" s="1">
        <v>0</v>
      </c>
      <c r="BH68" s="4">
        <v>3011</v>
      </c>
      <c r="BI68" s="11">
        <v>16.971105944868814</v>
      </c>
      <c r="BJ68" s="13">
        <v>59.780803719694454</v>
      </c>
      <c r="BK68" s="11">
        <v>10.59448688143474</v>
      </c>
      <c r="BL68" s="11">
        <v>3.586848223181667</v>
      </c>
      <c r="BM68" s="11">
        <v>3.9853869146462966</v>
      </c>
      <c r="BN68" s="11">
        <v>5.081368316174029</v>
      </c>
      <c r="BO68" s="4">
        <v>2101</v>
      </c>
      <c r="BP68" s="11">
        <v>27.558305568776774</v>
      </c>
      <c r="BQ68" s="13">
        <v>51.68967158495954</v>
      </c>
      <c r="BR68" s="11">
        <v>8.472156116135174</v>
      </c>
      <c r="BS68" s="11">
        <v>1.475487862922418</v>
      </c>
      <c r="BT68" s="11">
        <v>5.140409328891004</v>
      </c>
      <c r="BU68" s="11">
        <v>5.663969538315088</v>
      </c>
      <c r="BV68" s="1">
        <v>25</v>
      </c>
      <c r="BW68" s="1">
        <v>141</v>
      </c>
      <c r="BX68" s="1">
        <v>38841</v>
      </c>
      <c r="BY68" s="1">
        <v>11267</v>
      </c>
      <c r="BZ68" s="1">
        <v>8495</v>
      </c>
      <c r="CA68" s="1">
        <v>4</v>
      </c>
      <c r="CB68" s="1">
        <v>399</v>
      </c>
      <c r="CC68" s="1">
        <v>1597</v>
      </c>
      <c r="CD68" s="1">
        <v>903</v>
      </c>
      <c r="CE68" s="1">
        <v>694</v>
      </c>
      <c r="CF68" s="1">
        <v>1482</v>
      </c>
      <c r="CG68" s="1">
        <v>115</v>
      </c>
      <c r="CH68" s="1">
        <v>807</v>
      </c>
      <c r="CI68" s="1">
        <v>790</v>
      </c>
      <c r="CJ68" s="38">
        <v>2047</v>
      </c>
      <c r="CK68" s="38">
        <v>121</v>
      </c>
      <c r="CL68" s="38">
        <v>152</v>
      </c>
      <c r="CM68" s="38">
        <v>883</v>
      </c>
      <c r="CN68" s="38">
        <v>891</v>
      </c>
      <c r="CO68" s="39">
        <f t="shared" si="40"/>
        <v>0.05911089399120664</v>
      </c>
      <c r="CP68" s="35">
        <v>5148</v>
      </c>
      <c r="CQ68" s="38">
        <v>1912</v>
      </c>
      <c r="CR68" s="35">
        <v>216</v>
      </c>
      <c r="CS68" s="35">
        <v>1446</v>
      </c>
      <c r="CT68" s="35">
        <v>26</v>
      </c>
      <c r="CU68" s="35">
        <v>1338</v>
      </c>
      <c r="CV68" s="35">
        <v>210</v>
      </c>
      <c r="CW68" s="36">
        <v>169</v>
      </c>
      <c r="CX68" s="36">
        <v>37</v>
      </c>
      <c r="CY68" s="36">
        <v>69</v>
      </c>
      <c r="CZ68" s="36">
        <v>59</v>
      </c>
      <c r="DA68" s="36">
        <v>4</v>
      </c>
      <c r="DB68" s="38">
        <v>1160</v>
      </c>
      <c r="DC68" s="35">
        <v>299</v>
      </c>
      <c r="DD68" s="35">
        <v>656</v>
      </c>
      <c r="DE68" s="35">
        <v>153</v>
      </c>
      <c r="DF68" s="35">
        <v>52</v>
      </c>
      <c r="DG68" s="35">
        <v>1608.6802165616368</v>
      </c>
      <c r="DH68" s="42">
        <v>6.863905325443785</v>
      </c>
      <c r="DI68" s="42">
        <v>0.5666829506595015</v>
      </c>
      <c r="DJ68" s="1">
        <v>287</v>
      </c>
      <c r="DK68" s="1">
        <v>259</v>
      </c>
      <c r="DL68" s="1">
        <v>43185</v>
      </c>
      <c r="DM68" s="1">
        <v>17</v>
      </c>
      <c r="DN68" s="1">
        <v>32</v>
      </c>
      <c r="DO68" s="1">
        <v>1720</v>
      </c>
      <c r="DP68" s="1">
        <v>2780</v>
      </c>
      <c r="DQ68" s="1">
        <v>58</v>
      </c>
      <c r="DR68" s="1">
        <v>154</v>
      </c>
      <c r="DS68" s="1">
        <v>834</v>
      </c>
      <c r="DT68" s="1">
        <v>937</v>
      </c>
      <c r="DU68" s="1">
        <v>579</v>
      </c>
      <c r="DV68" s="1">
        <v>140</v>
      </c>
      <c r="DW68" s="1">
        <v>78</v>
      </c>
      <c r="DX68" s="1">
        <v>38</v>
      </c>
      <c r="DY68" s="1">
        <v>115</v>
      </c>
      <c r="DZ68" s="1">
        <v>9</v>
      </c>
      <c r="EA68" s="1">
        <v>26</v>
      </c>
      <c r="EB68" s="1">
        <v>6</v>
      </c>
      <c r="EC68" s="1">
        <v>28</v>
      </c>
      <c r="ED68" s="1">
        <v>7</v>
      </c>
      <c r="EE68" s="1">
        <v>28</v>
      </c>
      <c r="EF68" s="1">
        <v>4</v>
      </c>
      <c r="EG68" s="1">
        <v>12</v>
      </c>
      <c r="EH68" s="1">
        <v>7</v>
      </c>
      <c r="EI68" s="1">
        <v>11</v>
      </c>
      <c r="EJ68" s="1">
        <v>3</v>
      </c>
      <c r="EK68" s="1">
        <v>6</v>
      </c>
      <c r="EL68" s="1">
        <v>1</v>
      </c>
      <c r="EM68" s="1">
        <v>1</v>
      </c>
      <c r="EN68" s="1">
        <v>1</v>
      </c>
      <c r="EO68" s="1">
        <v>3</v>
      </c>
      <c r="EP68" s="1">
        <v>6678</v>
      </c>
      <c r="EQ68" s="1">
        <v>3200</v>
      </c>
      <c r="ER68" s="1">
        <v>3478</v>
      </c>
      <c r="ES68" s="1">
        <v>5834</v>
      </c>
      <c r="ET68" s="1">
        <v>2798</v>
      </c>
      <c r="EU68" s="1">
        <v>3036</v>
      </c>
      <c r="EV68" s="1">
        <v>5252</v>
      </c>
      <c r="EW68" s="1">
        <v>2518</v>
      </c>
      <c r="EX68" s="1">
        <v>2734</v>
      </c>
      <c r="EY68" s="1">
        <v>5236</v>
      </c>
      <c r="EZ68" s="1">
        <v>2544</v>
      </c>
      <c r="FA68" s="1">
        <v>2692</v>
      </c>
      <c r="FB68" s="1">
        <v>5095</v>
      </c>
      <c r="FC68" s="1">
        <v>2539</v>
      </c>
      <c r="FD68" s="1">
        <v>2556</v>
      </c>
      <c r="FE68" s="3">
        <v>-23.7</v>
      </c>
      <c r="FF68" s="3">
        <v>-12.64</v>
      </c>
      <c r="FG68" s="3">
        <v>-21.59</v>
      </c>
      <c r="FH68" s="1">
        <v>283</v>
      </c>
      <c r="FI68" s="1">
        <v>433</v>
      </c>
      <c r="FJ68" s="1">
        <v>134</v>
      </c>
      <c r="FK68" s="1">
        <v>349</v>
      </c>
      <c r="FL68" s="1">
        <v>360</v>
      </c>
      <c r="FM68" s="1">
        <v>1685</v>
      </c>
      <c r="FN68" s="1">
        <v>976</v>
      </c>
      <c r="FO68" s="1">
        <v>850</v>
      </c>
      <c r="FP68" s="1">
        <v>632</v>
      </c>
      <c r="FQ68" s="1">
        <v>344</v>
      </c>
      <c r="FR68" s="1">
        <v>288</v>
      </c>
      <c r="FS68" s="3">
        <v>0.12</v>
      </c>
      <c r="FT68" s="3">
        <v>0.06</v>
      </c>
      <c r="FU68" s="3">
        <v>0.08</v>
      </c>
      <c r="FV68" s="3">
        <v>0.03</v>
      </c>
      <c r="FW68" s="3">
        <v>0.07</v>
      </c>
      <c r="FX68" s="3">
        <v>0.07</v>
      </c>
      <c r="FY68" s="3">
        <v>0.33</v>
      </c>
      <c r="FZ68" s="3">
        <v>0.19</v>
      </c>
      <c r="GA68" s="3">
        <v>0.17</v>
      </c>
      <c r="GB68" s="1">
        <v>3</v>
      </c>
      <c r="GC68" s="1">
        <v>5</v>
      </c>
      <c r="GD68" s="3">
        <v>1</v>
      </c>
      <c r="GE68" s="3">
        <v>0</v>
      </c>
      <c r="GF68" s="3">
        <v>0.08</v>
      </c>
      <c r="GG68" s="1">
        <v>2</v>
      </c>
      <c r="GH68" s="3">
        <v>0.07</v>
      </c>
      <c r="GI68" s="3">
        <v>0.05</v>
      </c>
      <c r="GJ68" s="3">
        <v>0.03</v>
      </c>
      <c r="GK68" s="1">
        <v>2</v>
      </c>
      <c r="GL68" s="3">
        <v>0.16</v>
      </c>
      <c r="GM68" s="3">
        <v>0.16</v>
      </c>
      <c r="GN68">
        <v>88</v>
      </c>
      <c r="GO68">
        <v>4</v>
      </c>
      <c r="GP68">
        <v>7</v>
      </c>
      <c r="GQ68">
        <v>7</v>
      </c>
      <c r="GR68">
        <v>12</v>
      </c>
      <c r="GS68">
        <v>9</v>
      </c>
      <c r="GT68">
        <v>5</v>
      </c>
      <c r="GU68">
        <v>7</v>
      </c>
      <c r="GV68">
        <v>18</v>
      </c>
      <c r="GW68">
        <v>11</v>
      </c>
      <c r="GX68">
        <v>8</v>
      </c>
      <c r="GY68">
        <v>23</v>
      </c>
      <c r="GZ68">
        <v>41</v>
      </c>
      <c r="HA68">
        <v>21</v>
      </c>
      <c r="HB68">
        <v>3</v>
      </c>
      <c r="HC68"/>
      <c r="HD68">
        <v>12</v>
      </c>
      <c r="HE68"/>
      <c r="HF68">
        <v>1</v>
      </c>
      <c r="HG68">
        <v>10</v>
      </c>
      <c r="HH68">
        <v>30</v>
      </c>
      <c r="HI68">
        <v>11</v>
      </c>
      <c r="HJ68"/>
      <c r="HK68">
        <v>5</v>
      </c>
      <c r="HL68">
        <v>3</v>
      </c>
      <c r="HM68">
        <v>9</v>
      </c>
      <c r="HN68">
        <v>3</v>
      </c>
      <c r="HO68">
        <v>4</v>
      </c>
      <c r="HP68" s="31">
        <f t="shared" si="28"/>
        <v>0.055103318722604884</v>
      </c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2.75">
      <c r="A69" s="24">
        <v>436</v>
      </c>
      <c r="B69" s="25" t="s">
        <v>167</v>
      </c>
      <c r="C69" s="26">
        <v>43</v>
      </c>
      <c r="D69" s="25" t="s">
        <v>451</v>
      </c>
      <c r="E69" s="26">
        <v>4</v>
      </c>
      <c r="F69" s="25" t="s">
        <v>448</v>
      </c>
      <c r="G69" s="26">
        <f t="shared" si="29"/>
        <v>0</v>
      </c>
      <c r="H69" s="26">
        <f t="shared" si="30"/>
        <v>0</v>
      </c>
      <c r="I69" s="26">
        <f t="shared" si="31"/>
        <v>1</v>
      </c>
      <c r="J69" s="26">
        <f t="shared" si="32"/>
        <v>0</v>
      </c>
      <c r="K69" t="s">
        <v>612</v>
      </c>
      <c r="L69" s="26">
        <v>0</v>
      </c>
      <c r="M69" s="26">
        <v>0</v>
      </c>
      <c r="N69" s="26">
        <v>1</v>
      </c>
      <c r="O69" s="1" t="s">
        <v>473</v>
      </c>
      <c r="P69" s="26">
        <f t="shared" si="33"/>
        <v>0</v>
      </c>
      <c r="Q69" s="26">
        <f t="shared" si="34"/>
        <v>0</v>
      </c>
      <c r="R69" s="26">
        <f t="shared" si="35"/>
        <v>0</v>
      </c>
      <c r="S69" s="26">
        <f t="shared" si="36"/>
        <v>0</v>
      </c>
      <c r="T69" s="26">
        <f t="shared" si="37"/>
        <v>0</v>
      </c>
      <c r="U69" s="26">
        <f t="shared" si="38"/>
        <v>1</v>
      </c>
      <c r="V69" s="26">
        <f t="shared" si="39"/>
        <v>0</v>
      </c>
      <c r="W69" s="1" t="s">
        <v>482</v>
      </c>
      <c r="X69" s="1">
        <v>0</v>
      </c>
      <c r="Y69" s="55">
        <v>38</v>
      </c>
      <c r="Z69" s="31">
        <f t="shared" si="12"/>
        <v>0.1532258064516129</v>
      </c>
      <c r="AA69">
        <v>9</v>
      </c>
      <c r="AB69">
        <v>15</v>
      </c>
      <c r="AC69">
        <v>12</v>
      </c>
      <c r="AD69">
        <v>2</v>
      </c>
      <c r="AE69" s="2">
        <v>466.885</v>
      </c>
      <c r="AF69" s="3">
        <v>178.84</v>
      </c>
      <c r="AG69" s="1">
        <v>835</v>
      </c>
      <c r="AH69" s="1">
        <v>414</v>
      </c>
      <c r="AI69" s="1">
        <v>422</v>
      </c>
      <c r="AJ69" s="1">
        <v>53</v>
      </c>
      <c r="AK69" s="33">
        <f t="shared" si="27"/>
        <v>0.1760797342192691</v>
      </c>
      <c r="AL69" s="1">
        <v>37</v>
      </c>
      <c r="AM69" s="1">
        <v>16</v>
      </c>
      <c r="AN69" s="1">
        <v>52</v>
      </c>
      <c r="AO69" s="1">
        <v>1</v>
      </c>
      <c r="AP69" s="1">
        <v>39</v>
      </c>
      <c r="AQ69" s="1">
        <v>14</v>
      </c>
      <c r="AS69" s="1">
        <v>1</v>
      </c>
      <c r="AT69" s="1">
        <v>40</v>
      </c>
      <c r="AU69" s="1">
        <v>12</v>
      </c>
      <c r="AV69" s="1">
        <v>29</v>
      </c>
      <c r="AW69" s="1">
        <v>465</v>
      </c>
      <c r="AX69" s="1">
        <v>387</v>
      </c>
      <c r="AY69" s="1">
        <v>63</v>
      </c>
      <c r="AZ69" s="1">
        <v>28</v>
      </c>
      <c r="BA69" s="1">
        <v>18</v>
      </c>
      <c r="BB69" s="1">
        <v>62</v>
      </c>
      <c r="BC69" s="1">
        <v>199</v>
      </c>
      <c r="BD69" s="1">
        <v>63</v>
      </c>
      <c r="BE69" s="1">
        <v>45</v>
      </c>
      <c r="BF69" s="1">
        <v>4</v>
      </c>
      <c r="BG69" s="1">
        <v>19</v>
      </c>
      <c r="BH69" s="4">
        <v>555</v>
      </c>
      <c r="BI69" s="11">
        <v>21.98198198198198</v>
      </c>
      <c r="BJ69" s="13">
        <v>60</v>
      </c>
      <c r="BK69" s="11">
        <v>4.324324324324325</v>
      </c>
      <c r="BL69" s="11">
        <v>3.2432432432432434</v>
      </c>
      <c r="BM69" s="11">
        <v>3.423423423423423</v>
      </c>
      <c r="BN69" s="11">
        <v>7.027027027027027</v>
      </c>
      <c r="BO69" s="4">
        <v>378</v>
      </c>
      <c r="BP69" s="11">
        <v>30.423280423280424</v>
      </c>
      <c r="BQ69" s="13">
        <v>53.70370370370371</v>
      </c>
      <c r="BR69" s="11">
        <v>3.968253968253968</v>
      </c>
      <c r="BS69" s="11">
        <v>0.26455026455026454</v>
      </c>
      <c r="BT69" s="11">
        <v>2.380952380952381</v>
      </c>
      <c r="BU69" s="11">
        <v>9.25925925925926</v>
      </c>
      <c r="CA69" s="1">
        <v>2</v>
      </c>
      <c r="CC69" s="1">
        <v>248</v>
      </c>
      <c r="CD69" s="1">
        <v>147</v>
      </c>
      <c r="CE69" s="1">
        <v>101</v>
      </c>
      <c r="CF69" s="1">
        <v>238</v>
      </c>
      <c r="CG69" s="1">
        <v>10</v>
      </c>
      <c r="CH69" s="1">
        <v>163</v>
      </c>
      <c r="CI69" s="1">
        <v>85</v>
      </c>
      <c r="CJ69" s="38">
        <v>495</v>
      </c>
      <c r="CK69" s="38">
        <v>36</v>
      </c>
      <c r="CL69" s="38">
        <v>31</v>
      </c>
      <c r="CM69" s="38">
        <v>153</v>
      </c>
      <c r="CN69" s="38">
        <v>275</v>
      </c>
      <c r="CO69" s="39">
        <f t="shared" si="40"/>
        <v>0.07272727272727272</v>
      </c>
      <c r="CP69" s="35">
        <v>1421</v>
      </c>
      <c r="CQ69" s="38">
        <v>476</v>
      </c>
      <c r="CR69" s="35">
        <v>63</v>
      </c>
      <c r="CS69" s="35">
        <v>548</v>
      </c>
      <c r="CT69" s="35">
        <v>5</v>
      </c>
      <c r="CU69" s="35">
        <v>280</v>
      </c>
      <c r="CV69" s="35">
        <v>49</v>
      </c>
      <c r="CW69" s="36">
        <v>82</v>
      </c>
      <c r="CX69" s="36">
        <v>19</v>
      </c>
      <c r="CY69" s="36">
        <v>51</v>
      </c>
      <c r="CZ69" s="36">
        <v>10</v>
      </c>
      <c r="DA69" s="36">
        <v>2</v>
      </c>
      <c r="DB69" s="38">
        <v>1759</v>
      </c>
      <c r="DC69" s="35">
        <v>620</v>
      </c>
      <c r="DD69" s="35">
        <v>968</v>
      </c>
      <c r="DE69" s="35">
        <v>144</v>
      </c>
      <c r="DF69" s="35">
        <v>27</v>
      </c>
      <c r="DG69" s="35">
        <v>378.497633367697</v>
      </c>
      <c r="DH69" s="42">
        <v>21.451219512195138</v>
      </c>
      <c r="DI69" s="42">
        <v>3.5535353535353353</v>
      </c>
      <c r="DJ69" s="1">
        <v>562</v>
      </c>
      <c r="DK69" s="1">
        <v>553</v>
      </c>
      <c r="DL69" s="1">
        <v>100860</v>
      </c>
      <c r="DM69" s="1">
        <v>7</v>
      </c>
      <c r="DN69" s="1">
        <v>34</v>
      </c>
      <c r="DO69" s="1">
        <v>1920</v>
      </c>
      <c r="DP69" s="1">
        <v>688</v>
      </c>
      <c r="DQ69" s="1">
        <v>5</v>
      </c>
      <c r="DR69" s="1">
        <v>32</v>
      </c>
      <c r="DS69" s="1">
        <v>183</v>
      </c>
      <c r="DT69" s="1">
        <v>219</v>
      </c>
      <c r="DU69" s="1">
        <v>202</v>
      </c>
      <c r="DV69" s="1">
        <v>28</v>
      </c>
      <c r="DW69" s="1">
        <v>19</v>
      </c>
      <c r="DX69" s="1">
        <v>6</v>
      </c>
      <c r="DY69" s="1">
        <v>3</v>
      </c>
      <c r="DZ69" s="1">
        <v>2</v>
      </c>
      <c r="EA69" s="1">
        <v>1</v>
      </c>
      <c r="EC69" s="1">
        <v>2</v>
      </c>
      <c r="ED69" s="1">
        <v>2</v>
      </c>
      <c r="EF69" s="1">
        <v>2</v>
      </c>
      <c r="EP69" s="1">
        <v>3802</v>
      </c>
      <c r="EQ69" s="1">
        <v>1885</v>
      </c>
      <c r="ER69" s="1">
        <v>1917</v>
      </c>
      <c r="ES69" s="1">
        <v>2157</v>
      </c>
      <c r="ET69" s="1">
        <v>1031</v>
      </c>
      <c r="EU69" s="1">
        <v>1126</v>
      </c>
      <c r="EV69" s="1">
        <v>1316</v>
      </c>
      <c r="EW69" s="1">
        <v>610</v>
      </c>
      <c r="EX69" s="1">
        <v>706</v>
      </c>
      <c r="EY69" s="1">
        <v>1265</v>
      </c>
      <c r="EZ69" s="1">
        <v>617</v>
      </c>
      <c r="FA69" s="1">
        <v>648</v>
      </c>
      <c r="FB69" s="1">
        <v>835</v>
      </c>
      <c r="FC69" s="1">
        <v>414</v>
      </c>
      <c r="FD69" s="1">
        <v>422</v>
      </c>
      <c r="FE69" s="3">
        <v>-78.04</v>
      </c>
      <c r="FF69" s="3">
        <v>-43.27</v>
      </c>
      <c r="FG69" s="3">
        <v>-66.73</v>
      </c>
      <c r="FH69" s="1">
        <v>11</v>
      </c>
      <c r="FI69" s="1">
        <v>36</v>
      </c>
      <c r="FJ69" s="1">
        <v>10</v>
      </c>
      <c r="FK69" s="1">
        <v>27</v>
      </c>
      <c r="FL69" s="1">
        <v>23</v>
      </c>
      <c r="FM69" s="1">
        <v>157</v>
      </c>
      <c r="FN69" s="1">
        <v>221</v>
      </c>
      <c r="FO69" s="1">
        <v>327</v>
      </c>
      <c r="FP69" s="1">
        <v>31</v>
      </c>
      <c r="FQ69" s="1">
        <v>18</v>
      </c>
      <c r="FR69" s="1">
        <v>13</v>
      </c>
      <c r="FS69" s="3">
        <v>0.04</v>
      </c>
      <c r="FT69" s="3">
        <v>0.01</v>
      </c>
      <c r="FU69" s="3">
        <v>0.04</v>
      </c>
      <c r="FV69" s="3">
        <v>0.01</v>
      </c>
      <c r="FW69" s="3">
        <v>0.03</v>
      </c>
      <c r="FX69" s="3">
        <v>0.03</v>
      </c>
      <c r="FY69" s="3">
        <v>0.19</v>
      </c>
      <c r="FZ69" s="3">
        <v>0.26</v>
      </c>
      <c r="GA69" s="3">
        <v>0.39</v>
      </c>
      <c r="GB69" s="1">
        <v>1</v>
      </c>
      <c r="GC69" s="1">
        <v>2</v>
      </c>
      <c r="GD69" s="3">
        <v>0.83</v>
      </c>
      <c r="GE69" s="3">
        <v>0.1</v>
      </c>
      <c r="GF69" s="3">
        <v>0.04</v>
      </c>
      <c r="GG69" s="1">
        <v>4</v>
      </c>
      <c r="GH69" s="3">
        <v>0.06</v>
      </c>
      <c r="GI69" s="3">
        <v>0.05</v>
      </c>
      <c r="GJ69" s="3">
        <v>0.02</v>
      </c>
      <c r="GK69" s="1">
        <v>4</v>
      </c>
      <c r="GL69" s="3">
        <v>0.2</v>
      </c>
      <c r="GM69" s="3">
        <v>0.1</v>
      </c>
      <c r="GN69">
        <v>38</v>
      </c>
      <c r="GO69">
        <v>5</v>
      </c>
      <c r="GP69">
        <v>5</v>
      </c>
      <c r="GQ69">
        <v>3</v>
      </c>
      <c r="GR69">
        <v>6</v>
      </c>
      <c r="GS69">
        <v>8</v>
      </c>
      <c r="GT69">
        <v>1</v>
      </c>
      <c r="GU69">
        <v>2</v>
      </c>
      <c r="GV69">
        <v>2</v>
      </c>
      <c r="GW69">
        <v>4</v>
      </c>
      <c r="GX69">
        <v>2</v>
      </c>
      <c r="GY69">
        <v>9</v>
      </c>
      <c r="GZ69">
        <v>15</v>
      </c>
      <c r="HA69">
        <v>12</v>
      </c>
      <c r="HB69">
        <v>2</v>
      </c>
      <c r="HC69"/>
      <c r="HD69">
        <v>5</v>
      </c>
      <c r="HE69"/>
      <c r="HF69">
        <v>1</v>
      </c>
      <c r="HG69">
        <v>3</v>
      </c>
      <c r="HH69">
        <v>9</v>
      </c>
      <c r="HI69">
        <v>6</v>
      </c>
      <c r="HJ69"/>
      <c r="HK69">
        <v>3</v>
      </c>
      <c r="HL69">
        <v>3</v>
      </c>
      <c r="HM69">
        <v>5</v>
      </c>
      <c r="HN69">
        <v>2</v>
      </c>
      <c r="HO69">
        <v>1</v>
      </c>
      <c r="HP69" s="31">
        <f t="shared" si="28"/>
        <v>0.1532258064516129</v>
      </c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2.75">
      <c r="A70" s="24">
        <v>441</v>
      </c>
      <c r="B70" s="25" t="s">
        <v>453</v>
      </c>
      <c r="C70" s="26">
        <v>44</v>
      </c>
      <c r="D70" s="25" t="s">
        <v>454</v>
      </c>
      <c r="E70" s="26">
        <v>4</v>
      </c>
      <c r="F70" s="25" t="s">
        <v>448</v>
      </c>
      <c r="G70" s="26">
        <f t="shared" si="29"/>
        <v>0</v>
      </c>
      <c r="H70" s="26">
        <f t="shared" si="30"/>
        <v>0</v>
      </c>
      <c r="I70" s="26">
        <f t="shared" si="31"/>
        <v>1</v>
      </c>
      <c r="J70" s="26">
        <f t="shared" si="32"/>
        <v>0</v>
      </c>
      <c r="K70" t="s">
        <v>614</v>
      </c>
      <c r="L70" s="26">
        <v>0</v>
      </c>
      <c r="M70" s="26">
        <v>0</v>
      </c>
      <c r="N70" s="26">
        <v>0</v>
      </c>
      <c r="O70" s="1" t="s">
        <v>472</v>
      </c>
      <c r="P70" s="26">
        <f t="shared" si="33"/>
        <v>0</v>
      </c>
      <c r="Q70" s="26">
        <f t="shared" si="34"/>
        <v>0</v>
      </c>
      <c r="R70" s="26">
        <f t="shared" si="35"/>
        <v>1</v>
      </c>
      <c r="S70" s="26">
        <f t="shared" si="36"/>
        <v>0</v>
      </c>
      <c r="T70" s="26">
        <f t="shared" si="37"/>
        <v>0</v>
      </c>
      <c r="U70" s="26">
        <f t="shared" si="38"/>
        <v>0</v>
      </c>
      <c r="V70" s="26">
        <f t="shared" si="39"/>
        <v>0</v>
      </c>
      <c r="W70" s="1" t="s">
        <v>480</v>
      </c>
      <c r="X70" s="1">
        <v>0</v>
      </c>
      <c r="Y70" s="55">
        <v>96</v>
      </c>
      <c r="Z70" s="31">
        <f t="shared" si="12"/>
        <v>0.041848299912816043</v>
      </c>
      <c r="AA70">
        <v>20</v>
      </c>
      <c r="AB70">
        <v>43</v>
      </c>
      <c r="AC70">
        <v>29</v>
      </c>
      <c r="AD70">
        <v>4</v>
      </c>
      <c r="AE70" s="2">
        <v>68.332</v>
      </c>
      <c r="AF70" s="3">
        <v>10964.05</v>
      </c>
      <c r="AG70" s="1">
        <v>7492</v>
      </c>
      <c r="AH70" s="1">
        <v>3659</v>
      </c>
      <c r="AI70" s="1">
        <v>3833</v>
      </c>
      <c r="AJ70" s="1">
        <v>564</v>
      </c>
      <c r="AK70" s="33">
        <f t="shared" si="27"/>
        <v>0.1973407977606718</v>
      </c>
      <c r="AL70" s="1">
        <v>382</v>
      </c>
      <c r="AM70" s="1">
        <v>182</v>
      </c>
      <c r="AN70" s="1">
        <v>409</v>
      </c>
      <c r="AO70" s="1">
        <v>155</v>
      </c>
      <c r="AP70" s="1">
        <v>417</v>
      </c>
      <c r="AQ70" s="1">
        <v>147</v>
      </c>
      <c r="AR70" s="1">
        <v>16</v>
      </c>
      <c r="AS70" s="1">
        <v>58</v>
      </c>
      <c r="AT70" s="1">
        <v>390</v>
      </c>
      <c r="AU70" s="1">
        <v>100</v>
      </c>
      <c r="AV70" s="1">
        <v>230</v>
      </c>
      <c r="AW70" s="1">
        <v>71</v>
      </c>
      <c r="AX70" s="1">
        <v>71</v>
      </c>
      <c r="AY70" s="1">
        <v>48</v>
      </c>
      <c r="AZ70" s="1">
        <v>26</v>
      </c>
      <c r="BA70" s="1">
        <v>2</v>
      </c>
      <c r="BB70" s="1">
        <v>0</v>
      </c>
      <c r="BC70" s="1">
        <v>3</v>
      </c>
      <c r="BD70" s="1">
        <v>19</v>
      </c>
      <c r="BE70" s="1">
        <v>1</v>
      </c>
      <c r="BF70" s="1">
        <v>0</v>
      </c>
      <c r="BG70" s="1">
        <v>0</v>
      </c>
      <c r="BH70" s="4">
        <v>4020</v>
      </c>
      <c r="BI70" s="11">
        <v>16.34328358208955</v>
      </c>
      <c r="BJ70" s="13">
        <v>63.1592039800995</v>
      </c>
      <c r="BK70" s="11">
        <v>8.507462686567164</v>
      </c>
      <c r="BL70" s="11">
        <v>3.308457711442786</v>
      </c>
      <c r="BM70" s="11">
        <v>2.8606965174129355</v>
      </c>
      <c r="BN70" s="11">
        <v>5.820895522388059</v>
      </c>
      <c r="BO70" s="4">
        <v>2680</v>
      </c>
      <c r="BP70" s="11">
        <v>26.940298507462686</v>
      </c>
      <c r="BQ70" s="13">
        <v>56.007462686567166</v>
      </c>
      <c r="BR70" s="11">
        <v>5.895522388059701</v>
      </c>
      <c r="BS70" s="11">
        <v>1.1567164179104477</v>
      </c>
      <c r="BT70" s="11">
        <v>3.7686567164179103</v>
      </c>
      <c r="BU70" s="11">
        <v>6.231343283582089</v>
      </c>
      <c r="BV70" s="1">
        <v>65</v>
      </c>
      <c r="BW70" s="1">
        <v>265</v>
      </c>
      <c r="BX70" s="1">
        <v>52309</v>
      </c>
      <c r="BY70" s="1">
        <v>13450</v>
      </c>
      <c r="BZ70" s="1">
        <v>7648</v>
      </c>
      <c r="CA70" s="1">
        <v>2</v>
      </c>
      <c r="CC70" s="1">
        <v>2294</v>
      </c>
      <c r="CD70" s="1">
        <v>1330</v>
      </c>
      <c r="CE70" s="1">
        <v>964</v>
      </c>
      <c r="CF70" s="1">
        <v>1934</v>
      </c>
      <c r="CG70" s="1">
        <v>360</v>
      </c>
      <c r="CH70" s="1">
        <v>1359</v>
      </c>
      <c r="CI70" s="1">
        <v>935</v>
      </c>
      <c r="CJ70" s="38">
        <v>3139</v>
      </c>
      <c r="CK70" s="38">
        <v>148</v>
      </c>
      <c r="CL70" s="38">
        <v>208</v>
      </c>
      <c r="CM70" s="38">
        <v>1136</v>
      </c>
      <c r="CN70" s="38">
        <v>1647</v>
      </c>
      <c r="CO70" s="39">
        <f t="shared" si="40"/>
        <v>0.04714877349474355</v>
      </c>
      <c r="CP70" s="35">
        <v>7583</v>
      </c>
      <c r="CQ70" s="38">
        <v>2933</v>
      </c>
      <c r="CR70" s="35">
        <v>381</v>
      </c>
      <c r="CS70" s="35">
        <v>1773</v>
      </c>
      <c r="CT70" s="35">
        <v>21</v>
      </c>
      <c r="CU70" s="35">
        <v>2150</v>
      </c>
      <c r="CV70" s="35">
        <v>325</v>
      </c>
      <c r="CW70" s="36">
        <v>223</v>
      </c>
      <c r="CX70" s="36">
        <v>31</v>
      </c>
      <c r="CY70" s="36">
        <v>99</v>
      </c>
      <c r="CZ70" s="36">
        <v>86</v>
      </c>
      <c r="DA70" s="36">
        <v>7</v>
      </c>
      <c r="DB70" s="38">
        <v>1053</v>
      </c>
      <c r="DC70" s="35">
        <v>111</v>
      </c>
      <c r="DD70" s="35">
        <v>443</v>
      </c>
      <c r="DE70" s="35">
        <v>243</v>
      </c>
      <c r="DF70" s="35">
        <v>256</v>
      </c>
      <c r="DG70" s="35">
        <v>1480.0925444379056</v>
      </c>
      <c r="DH70" s="42">
        <v>4.7219730941704015</v>
      </c>
      <c r="DI70" s="42">
        <v>0.335457151959222</v>
      </c>
      <c r="DJ70" s="1">
        <v>166</v>
      </c>
      <c r="DK70" s="1">
        <v>148</v>
      </c>
      <c r="DL70" s="1">
        <v>19249</v>
      </c>
      <c r="DM70" s="1">
        <v>31</v>
      </c>
      <c r="DN70" s="1">
        <v>95</v>
      </c>
      <c r="DO70" s="1">
        <v>5601</v>
      </c>
      <c r="DP70" s="1">
        <v>4100</v>
      </c>
      <c r="DR70" s="1">
        <v>297</v>
      </c>
      <c r="DS70" s="1">
        <v>1424</v>
      </c>
      <c r="DT70" s="1">
        <v>1407</v>
      </c>
      <c r="DU70" s="1">
        <v>681</v>
      </c>
      <c r="DV70" s="1">
        <v>179</v>
      </c>
      <c r="DW70" s="1">
        <v>112</v>
      </c>
      <c r="DX70" s="1">
        <v>50</v>
      </c>
      <c r="DY70" s="1">
        <v>101</v>
      </c>
      <c r="DZ70" s="1">
        <v>16</v>
      </c>
      <c r="EA70" s="1">
        <v>43</v>
      </c>
      <c r="EB70" s="1">
        <v>9</v>
      </c>
      <c r="EC70" s="1">
        <v>22</v>
      </c>
      <c r="ED70" s="1">
        <v>8</v>
      </c>
      <c r="EE70" s="1">
        <v>9</v>
      </c>
      <c r="EF70" s="1">
        <v>3</v>
      </c>
      <c r="EG70" s="1">
        <v>4</v>
      </c>
      <c r="EH70" s="1">
        <v>10</v>
      </c>
      <c r="EI70" s="1">
        <v>5</v>
      </c>
      <c r="EJ70" s="1">
        <v>3</v>
      </c>
      <c r="EK70" s="1">
        <v>4</v>
      </c>
      <c r="EM70" s="1">
        <v>2</v>
      </c>
      <c r="EN70" s="1">
        <v>1</v>
      </c>
      <c r="EO70" s="1">
        <v>12</v>
      </c>
      <c r="EP70" s="1">
        <v>8588</v>
      </c>
      <c r="EQ70" s="1">
        <v>4154</v>
      </c>
      <c r="ER70" s="1">
        <v>4435</v>
      </c>
      <c r="ES70" s="1">
        <v>8049</v>
      </c>
      <c r="ET70" s="1">
        <v>3839</v>
      </c>
      <c r="EU70" s="1">
        <v>4210</v>
      </c>
      <c r="EV70" s="1">
        <v>7504</v>
      </c>
      <c r="EW70" s="1">
        <v>3603</v>
      </c>
      <c r="EX70" s="1">
        <v>3902</v>
      </c>
      <c r="EY70" s="1">
        <v>7838</v>
      </c>
      <c r="EZ70" s="1">
        <v>3841</v>
      </c>
      <c r="FA70" s="1">
        <v>3997</v>
      </c>
      <c r="FB70" s="1">
        <v>7492</v>
      </c>
      <c r="FC70" s="1">
        <v>3659</v>
      </c>
      <c r="FD70" s="1">
        <v>3833</v>
      </c>
      <c r="FE70" s="3">
        <v>-12.76</v>
      </c>
      <c r="FF70" s="3">
        <v>-6.28</v>
      </c>
      <c r="FG70" s="3">
        <v>-8.73</v>
      </c>
      <c r="FH70" s="1">
        <v>468</v>
      </c>
      <c r="FI70" s="1">
        <v>692</v>
      </c>
      <c r="FJ70" s="1">
        <v>182</v>
      </c>
      <c r="FK70" s="1">
        <v>669</v>
      </c>
      <c r="FL70" s="1">
        <v>529</v>
      </c>
      <c r="FM70" s="1">
        <v>2210</v>
      </c>
      <c r="FN70" s="1">
        <v>1474</v>
      </c>
      <c r="FO70" s="1">
        <v>1324</v>
      </c>
      <c r="FP70" s="1">
        <v>1624</v>
      </c>
      <c r="FQ70" s="1">
        <v>864</v>
      </c>
      <c r="FR70" s="1">
        <v>760</v>
      </c>
      <c r="FS70" s="3">
        <v>0.22</v>
      </c>
      <c r="FT70" s="3">
        <v>0.06</v>
      </c>
      <c r="FU70" s="3">
        <v>0.09</v>
      </c>
      <c r="FV70" s="3">
        <v>0.02</v>
      </c>
      <c r="FW70" s="3">
        <v>0.09</v>
      </c>
      <c r="FX70" s="3">
        <v>0.07</v>
      </c>
      <c r="FY70" s="3">
        <v>0.29</v>
      </c>
      <c r="FZ70" s="3">
        <v>0.2</v>
      </c>
      <c r="GA70" s="3">
        <v>0.18</v>
      </c>
      <c r="GB70" s="1">
        <v>3</v>
      </c>
      <c r="GC70" s="1">
        <v>3</v>
      </c>
      <c r="GD70" s="3">
        <v>1</v>
      </c>
      <c r="GE70" s="3">
        <v>0.01</v>
      </c>
      <c r="GF70" s="3">
        <v>0.03</v>
      </c>
      <c r="GG70" s="1">
        <v>2</v>
      </c>
      <c r="GH70" s="3">
        <v>0.08</v>
      </c>
      <c r="GI70" s="3">
        <v>0.06</v>
      </c>
      <c r="GJ70" s="3">
        <v>0.02</v>
      </c>
      <c r="GK70" s="1">
        <v>2</v>
      </c>
      <c r="GL70" s="3">
        <v>0.18</v>
      </c>
      <c r="GM70" s="3">
        <v>0.12</v>
      </c>
      <c r="GN70">
        <v>96</v>
      </c>
      <c r="GO70">
        <v>5</v>
      </c>
      <c r="GP70">
        <v>6</v>
      </c>
      <c r="GQ70">
        <v>14</v>
      </c>
      <c r="GR70">
        <v>8</v>
      </c>
      <c r="GS70">
        <v>11</v>
      </c>
      <c r="GT70">
        <v>15</v>
      </c>
      <c r="GU70">
        <v>14</v>
      </c>
      <c r="GV70">
        <v>5</v>
      </c>
      <c r="GW70">
        <v>11</v>
      </c>
      <c r="GX70">
        <v>7</v>
      </c>
      <c r="GY70">
        <v>20</v>
      </c>
      <c r="GZ70">
        <v>43</v>
      </c>
      <c r="HA70">
        <v>29</v>
      </c>
      <c r="HB70">
        <v>4</v>
      </c>
      <c r="HC70"/>
      <c r="HD70">
        <v>14</v>
      </c>
      <c r="HE70"/>
      <c r="HF70"/>
      <c r="HG70">
        <v>6</v>
      </c>
      <c r="HH70">
        <v>39</v>
      </c>
      <c r="HI70">
        <v>2</v>
      </c>
      <c r="HJ70">
        <v>2</v>
      </c>
      <c r="HK70">
        <v>5</v>
      </c>
      <c r="HL70">
        <v>6</v>
      </c>
      <c r="HM70">
        <v>19</v>
      </c>
      <c r="HN70">
        <v>3</v>
      </c>
      <c r="HO70"/>
      <c r="HP70" s="31">
        <f t="shared" si="28"/>
        <v>0.041848299912816043</v>
      </c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2.75">
      <c r="A71" s="24">
        <v>442</v>
      </c>
      <c r="B71" s="25" t="s">
        <v>455</v>
      </c>
      <c r="C71" s="26">
        <v>44</v>
      </c>
      <c r="D71" s="25" t="s">
        <v>454</v>
      </c>
      <c r="E71" s="26">
        <v>4</v>
      </c>
      <c r="F71" s="25" t="s">
        <v>448</v>
      </c>
      <c r="G71" s="26">
        <f t="shared" si="29"/>
        <v>0</v>
      </c>
      <c r="H71" s="26">
        <f t="shared" si="30"/>
        <v>0</v>
      </c>
      <c r="I71" s="26">
        <f t="shared" si="31"/>
        <v>1</v>
      </c>
      <c r="J71" s="26">
        <f t="shared" si="32"/>
        <v>0</v>
      </c>
      <c r="K71" t="s">
        <v>614</v>
      </c>
      <c r="L71" s="26">
        <v>0</v>
      </c>
      <c r="M71" s="26">
        <v>0</v>
      </c>
      <c r="N71" s="26">
        <v>0</v>
      </c>
      <c r="O71" s="1" t="s">
        <v>473</v>
      </c>
      <c r="P71" s="26">
        <f t="shared" si="33"/>
        <v>0</v>
      </c>
      <c r="Q71" s="26">
        <f t="shared" si="34"/>
        <v>0</v>
      </c>
      <c r="R71" s="26">
        <f t="shared" si="35"/>
        <v>0</v>
      </c>
      <c r="S71" s="26">
        <f t="shared" si="36"/>
        <v>0</v>
      </c>
      <c r="T71" s="26">
        <f t="shared" si="37"/>
        <v>0</v>
      </c>
      <c r="U71" s="26">
        <f t="shared" si="38"/>
        <v>1</v>
      </c>
      <c r="V71" s="26">
        <f t="shared" si="39"/>
        <v>0</v>
      </c>
      <c r="W71" s="1" t="s">
        <v>482</v>
      </c>
      <c r="X71" s="1">
        <v>0</v>
      </c>
      <c r="Y71" s="55">
        <v>72</v>
      </c>
      <c r="Z71" s="31">
        <f t="shared" si="12"/>
        <v>0.029008863819500404</v>
      </c>
      <c r="AA71">
        <v>16</v>
      </c>
      <c r="AB71">
        <v>35</v>
      </c>
      <c r="AC71">
        <v>20</v>
      </c>
      <c r="AD71">
        <v>1</v>
      </c>
      <c r="AE71" s="2">
        <v>153.951</v>
      </c>
      <c r="AF71" s="3">
        <v>5701.18</v>
      </c>
      <c r="AG71" s="1">
        <v>8777</v>
      </c>
      <c r="AH71" s="1">
        <v>4206</v>
      </c>
      <c r="AI71" s="1">
        <v>4571</v>
      </c>
      <c r="AJ71" s="1">
        <v>679</v>
      </c>
      <c r="AK71" s="33">
        <f t="shared" si="27"/>
        <v>0.21480544131603924</v>
      </c>
      <c r="AL71" s="1">
        <v>461</v>
      </c>
      <c r="AM71" s="1">
        <v>218</v>
      </c>
      <c r="AN71" s="1">
        <v>506</v>
      </c>
      <c r="AO71" s="1">
        <v>173</v>
      </c>
      <c r="AP71" s="1">
        <v>511</v>
      </c>
      <c r="AQ71" s="1">
        <v>168</v>
      </c>
      <c r="AR71" s="1">
        <v>13</v>
      </c>
      <c r="AS71" s="1">
        <v>59</v>
      </c>
      <c r="AT71" s="1">
        <v>484</v>
      </c>
      <c r="AU71" s="1">
        <v>123</v>
      </c>
      <c r="AV71" s="1">
        <v>305</v>
      </c>
      <c r="AW71" s="1">
        <v>165</v>
      </c>
      <c r="AX71" s="1">
        <v>163</v>
      </c>
      <c r="AY71" s="1">
        <v>72</v>
      </c>
      <c r="AZ71" s="1">
        <v>46</v>
      </c>
      <c r="BA71" s="1">
        <v>2</v>
      </c>
      <c r="BB71" s="1">
        <v>0</v>
      </c>
      <c r="BC71" s="1">
        <v>28</v>
      </c>
      <c r="BD71" s="1">
        <v>64</v>
      </c>
      <c r="BE71" s="1">
        <v>1</v>
      </c>
      <c r="BF71" s="1">
        <v>0</v>
      </c>
      <c r="BG71" s="1">
        <v>0</v>
      </c>
      <c r="BH71" s="4">
        <v>4366</v>
      </c>
      <c r="BI71" s="11">
        <v>17.109482363719653</v>
      </c>
      <c r="BJ71" s="13">
        <v>63.33027943197435</v>
      </c>
      <c r="BK71" s="11">
        <v>6.665139715987174</v>
      </c>
      <c r="BL71" s="11">
        <v>3.0462666055886394</v>
      </c>
      <c r="BM71" s="11">
        <v>2.656894182317911</v>
      </c>
      <c r="BN71" s="11">
        <v>7.191937700412277</v>
      </c>
      <c r="BO71" s="4">
        <v>3023</v>
      </c>
      <c r="BP71" s="11">
        <v>27.191531591134634</v>
      </c>
      <c r="BQ71" s="13">
        <v>58.02183261660602</v>
      </c>
      <c r="BR71" s="11">
        <v>4.101885544161429</v>
      </c>
      <c r="BS71" s="11">
        <v>1.2901091630830301</v>
      </c>
      <c r="BT71" s="11">
        <v>2.7456169368177306</v>
      </c>
      <c r="BU71" s="11">
        <v>6.649024148197155</v>
      </c>
      <c r="BV71" s="1">
        <v>37</v>
      </c>
      <c r="BW71" s="1">
        <v>210</v>
      </c>
      <c r="BX71" s="1">
        <v>57090</v>
      </c>
      <c r="BY71" s="1">
        <v>10611</v>
      </c>
      <c r="BZ71" s="1">
        <v>6606</v>
      </c>
      <c r="CC71" s="1">
        <v>2482</v>
      </c>
      <c r="CD71" s="1">
        <v>1407</v>
      </c>
      <c r="CE71" s="1">
        <v>1075</v>
      </c>
      <c r="CF71" s="1">
        <v>2114</v>
      </c>
      <c r="CG71" s="1">
        <v>368</v>
      </c>
      <c r="CH71" s="1">
        <v>1466</v>
      </c>
      <c r="CI71" s="1">
        <v>1016</v>
      </c>
      <c r="CJ71" s="38">
        <v>3420</v>
      </c>
      <c r="CK71" s="38">
        <v>129</v>
      </c>
      <c r="CL71" s="38">
        <v>233</v>
      </c>
      <c r="CM71" s="38">
        <v>1293</v>
      </c>
      <c r="CN71" s="38">
        <v>1765</v>
      </c>
      <c r="CO71" s="39">
        <f t="shared" si="40"/>
        <v>0.037719298245614034</v>
      </c>
      <c r="CP71" s="35">
        <v>9128</v>
      </c>
      <c r="CQ71" s="38">
        <v>3114</v>
      </c>
      <c r="CR71" s="35">
        <v>498</v>
      </c>
      <c r="CS71" s="35">
        <v>2195</v>
      </c>
      <c r="CT71" s="35">
        <v>37</v>
      </c>
      <c r="CU71" s="35">
        <v>2750</v>
      </c>
      <c r="CV71" s="35">
        <v>534</v>
      </c>
      <c r="CW71" s="36">
        <v>160</v>
      </c>
      <c r="CX71" s="36">
        <v>29</v>
      </c>
      <c r="CY71" s="36">
        <v>68</v>
      </c>
      <c r="CZ71" s="36">
        <v>47</v>
      </c>
      <c r="DA71" s="36">
        <v>16</v>
      </c>
      <c r="DB71" s="38">
        <v>981</v>
      </c>
      <c r="DC71" s="35">
        <v>168</v>
      </c>
      <c r="DD71" s="35">
        <v>256</v>
      </c>
      <c r="DE71" s="35">
        <v>181</v>
      </c>
      <c r="DF71" s="35">
        <v>376</v>
      </c>
      <c r="DG71" s="35">
        <v>595.9276455147799</v>
      </c>
      <c r="DH71" s="42">
        <v>6.13125</v>
      </c>
      <c r="DI71" s="42">
        <v>0.28684210526315773</v>
      </c>
      <c r="DJ71" s="1">
        <v>138</v>
      </c>
      <c r="DK71" s="1">
        <v>122</v>
      </c>
      <c r="DL71" s="1">
        <v>19017</v>
      </c>
      <c r="DM71" s="1">
        <v>15</v>
      </c>
      <c r="DN71" s="1">
        <v>33</v>
      </c>
      <c r="DO71" s="1">
        <v>1854</v>
      </c>
      <c r="DP71" s="1">
        <v>4650</v>
      </c>
      <c r="DQ71" s="1">
        <v>67</v>
      </c>
      <c r="DR71" s="1">
        <v>270</v>
      </c>
      <c r="DS71" s="1">
        <v>1424</v>
      </c>
      <c r="DT71" s="1">
        <v>2110</v>
      </c>
      <c r="DU71" s="1">
        <v>604</v>
      </c>
      <c r="DV71" s="1">
        <v>110</v>
      </c>
      <c r="DW71" s="1">
        <v>65</v>
      </c>
      <c r="DX71" s="1">
        <v>45</v>
      </c>
      <c r="DY71" s="1">
        <v>121</v>
      </c>
      <c r="DZ71" s="1">
        <v>18</v>
      </c>
      <c r="EA71" s="1">
        <v>52</v>
      </c>
      <c r="EB71" s="1">
        <v>8</v>
      </c>
      <c r="EC71" s="1">
        <v>29</v>
      </c>
      <c r="ED71" s="1">
        <v>5</v>
      </c>
      <c r="EE71" s="1">
        <v>19</v>
      </c>
      <c r="EF71" s="1">
        <v>5</v>
      </c>
      <c r="EG71" s="1">
        <v>7</v>
      </c>
      <c r="EI71" s="1">
        <v>7</v>
      </c>
      <c r="EJ71" s="1">
        <v>2</v>
      </c>
      <c r="EK71" s="1">
        <v>2</v>
      </c>
      <c r="EL71" s="1">
        <v>2</v>
      </c>
      <c r="EM71" s="1">
        <v>1</v>
      </c>
      <c r="EN71" s="1">
        <v>5</v>
      </c>
      <c r="EO71" s="1">
        <v>4</v>
      </c>
      <c r="EP71" s="1">
        <v>11222</v>
      </c>
      <c r="EQ71" s="1">
        <v>5461</v>
      </c>
      <c r="ER71" s="1">
        <v>5761</v>
      </c>
      <c r="ES71" s="1">
        <v>9738</v>
      </c>
      <c r="ET71" s="1">
        <v>4448</v>
      </c>
      <c r="EU71" s="1">
        <v>5290</v>
      </c>
      <c r="EV71" s="1">
        <v>8991</v>
      </c>
      <c r="EW71" s="1">
        <v>4097</v>
      </c>
      <c r="EX71" s="1">
        <v>4894</v>
      </c>
      <c r="EY71" s="1">
        <v>9295</v>
      </c>
      <c r="EZ71" s="1">
        <v>4362</v>
      </c>
      <c r="FA71" s="1">
        <v>4933</v>
      </c>
      <c r="FB71" s="1">
        <v>8777</v>
      </c>
      <c r="FC71" s="1">
        <v>4206</v>
      </c>
      <c r="FD71" s="1">
        <v>4571</v>
      </c>
      <c r="FE71" s="3">
        <v>-21.79</v>
      </c>
      <c r="FF71" s="3">
        <v>-13.22</v>
      </c>
      <c r="FG71" s="3">
        <v>-17.17</v>
      </c>
      <c r="FH71" s="1">
        <v>559</v>
      </c>
      <c r="FI71" s="1">
        <v>785</v>
      </c>
      <c r="FJ71" s="1">
        <v>248</v>
      </c>
      <c r="FK71" s="1">
        <v>674</v>
      </c>
      <c r="FL71" s="1">
        <v>562</v>
      </c>
      <c r="FM71" s="1">
        <v>2537</v>
      </c>
      <c r="FN71" s="1">
        <v>1805</v>
      </c>
      <c r="FO71" s="1">
        <v>1523</v>
      </c>
      <c r="FP71" s="1">
        <v>1674</v>
      </c>
      <c r="FQ71" s="1">
        <v>904</v>
      </c>
      <c r="FR71" s="1">
        <v>770</v>
      </c>
      <c r="FS71" s="3">
        <v>0.19</v>
      </c>
      <c r="FT71" s="3">
        <v>0.06</v>
      </c>
      <c r="FU71" s="3">
        <v>0.09</v>
      </c>
      <c r="FV71" s="3">
        <v>0.03</v>
      </c>
      <c r="FW71" s="3">
        <v>0.08</v>
      </c>
      <c r="FX71" s="3">
        <v>0.06</v>
      </c>
      <c r="FY71" s="3">
        <v>0.29</v>
      </c>
      <c r="FZ71" s="3">
        <v>0.21</v>
      </c>
      <c r="GA71" s="3">
        <v>0.17</v>
      </c>
      <c r="GB71" s="1">
        <v>5</v>
      </c>
      <c r="GC71" s="1">
        <v>3</v>
      </c>
      <c r="GD71" s="3">
        <v>0.99</v>
      </c>
      <c r="GE71" s="3">
        <v>0.01</v>
      </c>
      <c r="GF71" s="3">
        <v>0.01</v>
      </c>
      <c r="GG71" s="1">
        <v>2</v>
      </c>
      <c r="GH71" s="3">
        <v>0.08</v>
      </c>
      <c r="GI71" s="3">
        <v>0.06</v>
      </c>
      <c r="GJ71" s="3">
        <v>0.02</v>
      </c>
      <c r="GK71" s="1">
        <v>2</v>
      </c>
      <c r="GL71" s="3">
        <v>0.17</v>
      </c>
      <c r="GM71" s="3">
        <v>0.12</v>
      </c>
      <c r="GN71">
        <v>72</v>
      </c>
      <c r="GO71">
        <v>6</v>
      </c>
      <c r="GP71">
        <v>6</v>
      </c>
      <c r="GQ71">
        <v>7</v>
      </c>
      <c r="GR71">
        <v>4</v>
      </c>
      <c r="GS71">
        <v>8</v>
      </c>
      <c r="GT71">
        <v>10</v>
      </c>
      <c r="GU71">
        <v>6</v>
      </c>
      <c r="GV71">
        <v>8</v>
      </c>
      <c r="GW71">
        <v>7</v>
      </c>
      <c r="GX71">
        <v>10</v>
      </c>
      <c r="GY71">
        <v>16</v>
      </c>
      <c r="GZ71">
        <v>35</v>
      </c>
      <c r="HA71">
        <v>20</v>
      </c>
      <c r="HB71">
        <v>1</v>
      </c>
      <c r="HC71"/>
      <c r="HD71">
        <v>12</v>
      </c>
      <c r="HE71"/>
      <c r="HF71"/>
      <c r="HG71">
        <v>4</v>
      </c>
      <c r="HH71">
        <v>27</v>
      </c>
      <c r="HI71">
        <v>7</v>
      </c>
      <c r="HJ71">
        <v>1</v>
      </c>
      <c r="HK71">
        <v>2</v>
      </c>
      <c r="HL71">
        <v>2</v>
      </c>
      <c r="HM71">
        <v>14</v>
      </c>
      <c r="HN71">
        <v>3</v>
      </c>
      <c r="HO71"/>
      <c r="HP71" s="31">
        <f t="shared" si="28"/>
        <v>0.029008863819500404</v>
      </c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2.75">
      <c r="A72" s="24">
        <v>443</v>
      </c>
      <c r="B72" s="25" t="s">
        <v>168</v>
      </c>
      <c r="C72" s="26">
        <v>44</v>
      </c>
      <c r="D72" s="25" t="s">
        <v>454</v>
      </c>
      <c r="E72" s="26">
        <v>4</v>
      </c>
      <c r="F72" s="25" t="s">
        <v>448</v>
      </c>
      <c r="G72" s="26">
        <f t="shared" si="29"/>
        <v>0</v>
      </c>
      <c r="H72" s="26">
        <f t="shared" si="30"/>
        <v>0</v>
      </c>
      <c r="I72" s="26">
        <f t="shared" si="31"/>
        <v>1</v>
      </c>
      <c r="J72" s="26">
        <f t="shared" si="32"/>
        <v>0</v>
      </c>
      <c r="K72" t="s">
        <v>612</v>
      </c>
      <c r="L72" s="26">
        <v>0</v>
      </c>
      <c r="M72" s="26">
        <v>0</v>
      </c>
      <c r="N72" s="26">
        <v>1</v>
      </c>
      <c r="O72" s="1" t="s">
        <v>473</v>
      </c>
      <c r="P72" s="26">
        <f t="shared" si="33"/>
        <v>0</v>
      </c>
      <c r="Q72" s="26">
        <f t="shared" si="34"/>
        <v>0</v>
      </c>
      <c r="R72" s="26">
        <f t="shared" si="35"/>
        <v>0</v>
      </c>
      <c r="S72" s="26">
        <f t="shared" si="36"/>
        <v>0</v>
      </c>
      <c r="T72" s="26">
        <f t="shared" si="37"/>
        <v>0</v>
      </c>
      <c r="U72" s="26">
        <f t="shared" si="38"/>
        <v>1</v>
      </c>
      <c r="V72" s="26">
        <f t="shared" si="39"/>
        <v>0</v>
      </c>
      <c r="W72" s="1" t="s">
        <v>482</v>
      </c>
      <c r="X72" s="1">
        <v>0</v>
      </c>
      <c r="Y72" s="55">
        <v>94</v>
      </c>
      <c r="Z72" s="31">
        <f t="shared" si="12"/>
        <v>0.03598774885145482</v>
      </c>
      <c r="AA72">
        <v>22</v>
      </c>
      <c r="AB72">
        <v>37</v>
      </c>
      <c r="AC72">
        <v>32</v>
      </c>
      <c r="AD72">
        <v>3</v>
      </c>
      <c r="AE72" s="2">
        <v>135.166</v>
      </c>
      <c r="AF72" s="3">
        <v>6834.56</v>
      </c>
      <c r="AG72" s="1">
        <v>9238</v>
      </c>
      <c r="AH72" s="1">
        <v>4752</v>
      </c>
      <c r="AI72" s="1">
        <v>4486</v>
      </c>
      <c r="AJ72" s="1">
        <v>780</v>
      </c>
      <c r="AK72" s="33">
        <f t="shared" si="27"/>
        <v>0.22995283018867924</v>
      </c>
      <c r="AL72" s="1">
        <v>560</v>
      </c>
      <c r="AM72" s="1">
        <v>220</v>
      </c>
      <c r="AN72" s="1">
        <v>599</v>
      </c>
      <c r="AO72" s="1">
        <v>181</v>
      </c>
      <c r="AP72" s="1">
        <v>605</v>
      </c>
      <c r="AQ72" s="1">
        <v>175</v>
      </c>
      <c r="AR72" s="1">
        <v>18</v>
      </c>
      <c r="AS72" s="1">
        <v>78</v>
      </c>
      <c r="AT72" s="1">
        <v>571</v>
      </c>
      <c r="AU72" s="1">
        <v>113</v>
      </c>
      <c r="AV72" s="1">
        <v>327</v>
      </c>
      <c r="AW72" s="1">
        <v>137</v>
      </c>
      <c r="AX72" s="1">
        <v>134</v>
      </c>
      <c r="AY72" s="1">
        <v>92</v>
      </c>
      <c r="AZ72" s="1">
        <v>46</v>
      </c>
      <c r="BA72" s="1">
        <v>1</v>
      </c>
      <c r="BB72" s="1">
        <v>0</v>
      </c>
      <c r="BC72" s="1">
        <v>14</v>
      </c>
      <c r="BD72" s="1">
        <v>27</v>
      </c>
      <c r="BE72" s="1">
        <v>3</v>
      </c>
      <c r="BF72" s="1">
        <v>0</v>
      </c>
      <c r="BG72" s="1">
        <v>0</v>
      </c>
      <c r="BH72" s="4">
        <v>4362</v>
      </c>
      <c r="BI72" s="11">
        <v>15.589179275561667</v>
      </c>
      <c r="BJ72" s="13">
        <v>63.43420449335168</v>
      </c>
      <c r="BK72" s="11">
        <v>7.588262265016048</v>
      </c>
      <c r="BL72" s="11">
        <v>3.1178358551123337</v>
      </c>
      <c r="BM72" s="11">
        <v>2.7739569005043556</v>
      </c>
      <c r="BN72" s="11">
        <v>7.49656121045392</v>
      </c>
      <c r="BO72" s="4">
        <v>2876</v>
      </c>
      <c r="BP72" s="11">
        <v>25.382475660639773</v>
      </c>
      <c r="BQ72" s="13">
        <v>57.301808066759385</v>
      </c>
      <c r="BR72" s="11">
        <v>4.3810848400556335</v>
      </c>
      <c r="BS72" s="11">
        <v>0.9040333796940195</v>
      </c>
      <c r="BT72" s="11">
        <v>3.5813630041724616</v>
      </c>
      <c r="BU72" s="11">
        <v>8.44923504867872</v>
      </c>
      <c r="BV72" s="1">
        <v>50</v>
      </c>
      <c r="BW72" s="1">
        <v>262</v>
      </c>
      <c r="BX72" s="1">
        <v>50456</v>
      </c>
      <c r="BY72" s="1">
        <v>10261</v>
      </c>
      <c r="BZ72" s="1">
        <v>7327</v>
      </c>
      <c r="CA72" s="1">
        <v>2</v>
      </c>
      <c r="CC72" s="1">
        <v>2612</v>
      </c>
      <c r="CD72" s="1">
        <v>1600</v>
      </c>
      <c r="CE72" s="1">
        <v>1012</v>
      </c>
      <c r="CF72" s="1">
        <v>2125</v>
      </c>
      <c r="CG72" s="1">
        <v>487</v>
      </c>
      <c r="CH72" s="1">
        <v>1675</v>
      </c>
      <c r="CI72" s="1">
        <v>937</v>
      </c>
      <c r="CJ72" s="38">
        <v>3528</v>
      </c>
      <c r="CK72" s="38">
        <v>160</v>
      </c>
      <c r="CL72" s="38">
        <v>252</v>
      </c>
      <c r="CM72" s="38">
        <v>1147</v>
      </c>
      <c r="CN72" s="38">
        <v>1969</v>
      </c>
      <c r="CO72" s="39">
        <f t="shared" si="40"/>
        <v>0.045351473922902494</v>
      </c>
      <c r="CP72" s="35">
        <v>9065</v>
      </c>
      <c r="CQ72" s="38">
        <v>3303</v>
      </c>
      <c r="CR72" s="35">
        <v>535</v>
      </c>
      <c r="CS72" s="35">
        <v>2163</v>
      </c>
      <c r="CT72" s="35">
        <v>34</v>
      </c>
      <c r="CU72" s="35">
        <v>2624</v>
      </c>
      <c r="CV72" s="35">
        <v>406</v>
      </c>
      <c r="CW72" s="36">
        <v>236</v>
      </c>
      <c r="CX72" s="36">
        <v>47</v>
      </c>
      <c r="CY72" s="36">
        <v>91</v>
      </c>
      <c r="CZ72" s="36">
        <v>87</v>
      </c>
      <c r="DA72" s="36">
        <v>11</v>
      </c>
      <c r="DB72" s="38">
        <v>2564</v>
      </c>
      <c r="DC72" s="35">
        <v>288</v>
      </c>
      <c r="DD72" s="35">
        <v>974</v>
      </c>
      <c r="DE72" s="35">
        <v>341</v>
      </c>
      <c r="DF72" s="35">
        <v>961</v>
      </c>
      <c r="DG72" s="35">
        <v>1878.0085491871055</v>
      </c>
      <c r="DH72" s="42">
        <v>10.864406779661028</v>
      </c>
      <c r="DI72" s="42">
        <v>0.7267573696145115</v>
      </c>
      <c r="DJ72" s="1">
        <v>325</v>
      </c>
      <c r="DK72" s="1">
        <v>291</v>
      </c>
      <c r="DL72" s="1">
        <v>79876</v>
      </c>
      <c r="DM72" s="1">
        <v>23</v>
      </c>
      <c r="DN72" s="1">
        <v>62</v>
      </c>
      <c r="DO72" s="1">
        <v>4097</v>
      </c>
      <c r="DP72" s="1">
        <v>4639</v>
      </c>
      <c r="DQ72" s="1">
        <v>87</v>
      </c>
      <c r="DR72" s="1">
        <v>359</v>
      </c>
      <c r="DS72" s="1">
        <v>1765</v>
      </c>
      <c r="DT72" s="1">
        <v>1464</v>
      </c>
      <c r="DU72" s="1">
        <v>611</v>
      </c>
      <c r="DV72" s="1">
        <v>218</v>
      </c>
      <c r="DW72" s="1">
        <v>135</v>
      </c>
      <c r="DX72" s="1">
        <v>59</v>
      </c>
      <c r="DY72" s="1">
        <v>133</v>
      </c>
      <c r="DZ72" s="1">
        <v>27</v>
      </c>
      <c r="EA72" s="1">
        <v>73</v>
      </c>
      <c r="EB72" s="1">
        <v>7</v>
      </c>
      <c r="EC72" s="1">
        <v>12</v>
      </c>
      <c r="ED72" s="1">
        <v>7</v>
      </c>
      <c r="EE72" s="1">
        <v>11</v>
      </c>
      <c r="EF72" s="1">
        <v>4</v>
      </c>
      <c r="EG72" s="1">
        <v>6</v>
      </c>
      <c r="EH72" s="1">
        <v>4</v>
      </c>
      <c r="EI72" s="1">
        <v>10</v>
      </c>
      <c r="EJ72" s="1">
        <v>3</v>
      </c>
      <c r="EK72" s="1">
        <v>10</v>
      </c>
      <c r="EL72" s="1">
        <v>3</v>
      </c>
      <c r="EM72" s="1">
        <v>7</v>
      </c>
      <c r="EN72" s="1">
        <v>4</v>
      </c>
      <c r="EO72" s="1">
        <v>4</v>
      </c>
      <c r="EP72" s="1">
        <v>11425</v>
      </c>
      <c r="EQ72" s="1">
        <v>5434</v>
      </c>
      <c r="ER72" s="1">
        <v>5992</v>
      </c>
      <c r="ES72" s="1">
        <v>9988</v>
      </c>
      <c r="ET72" s="1">
        <v>4807</v>
      </c>
      <c r="EU72" s="1">
        <v>5181</v>
      </c>
      <c r="EV72" s="1">
        <v>9030</v>
      </c>
      <c r="EW72" s="1">
        <v>4421</v>
      </c>
      <c r="EX72" s="1">
        <v>4609</v>
      </c>
      <c r="EY72" s="1">
        <v>9423</v>
      </c>
      <c r="EZ72" s="1">
        <v>4734</v>
      </c>
      <c r="FA72" s="1">
        <v>4689</v>
      </c>
      <c r="FB72" s="1">
        <v>9238</v>
      </c>
      <c r="FC72" s="1">
        <v>4752</v>
      </c>
      <c r="FD72" s="1">
        <v>4486</v>
      </c>
      <c r="FE72" s="3">
        <v>-19.14</v>
      </c>
      <c r="FF72" s="3">
        <v>-12.58</v>
      </c>
      <c r="FG72" s="3">
        <v>-17.52</v>
      </c>
      <c r="FH72" s="1">
        <v>557</v>
      </c>
      <c r="FI72" s="1">
        <v>887</v>
      </c>
      <c r="FJ72" s="1">
        <v>288</v>
      </c>
      <c r="FK72" s="1">
        <v>825</v>
      </c>
      <c r="FL72" s="1">
        <v>715</v>
      </c>
      <c r="FM72" s="1">
        <v>2781</v>
      </c>
      <c r="FN72" s="1">
        <v>1773</v>
      </c>
      <c r="FO72" s="1">
        <v>1378</v>
      </c>
      <c r="FP72" s="1">
        <v>2173</v>
      </c>
      <c r="FQ72" s="1">
        <v>1208</v>
      </c>
      <c r="FR72" s="1">
        <v>965</v>
      </c>
      <c r="FS72" s="3">
        <v>0.24</v>
      </c>
      <c r="FT72" s="3">
        <v>0.06</v>
      </c>
      <c r="FU72" s="3">
        <v>0.1</v>
      </c>
      <c r="FV72" s="3">
        <v>0.03</v>
      </c>
      <c r="FW72" s="3">
        <v>0.09</v>
      </c>
      <c r="FX72" s="3">
        <v>0.08</v>
      </c>
      <c r="FY72" s="3">
        <v>0.3</v>
      </c>
      <c r="FZ72" s="3">
        <v>0.19</v>
      </c>
      <c r="GA72" s="3">
        <v>0.15</v>
      </c>
      <c r="GB72" s="1">
        <v>5</v>
      </c>
      <c r="GC72" s="1">
        <v>3</v>
      </c>
      <c r="GD72" s="3">
        <v>0.98</v>
      </c>
      <c r="GE72" s="3">
        <v>0.02</v>
      </c>
      <c r="GF72" s="3">
        <v>0.01</v>
      </c>
      <c r="GG72" s="1">
        <v>2</v>
      </c>
      <c r="GH72" s="3">
        <v>0.08</v>
      </c>
      <c r="GI72" s="3">
        <v>0.07</v>
      </c>
      <c r="GJ72" s="3">
        <v>0.02</v>
      </c>
      <c r="GK72" s="1">
        <v>2</v>
      </c>
      <c r="GL72" s="3">
        <v>0.18</v>
      </c>
      <c r="GM72" s="3">
        <v>0.1</v>
      </c>
      <c r="GN72">
        <v>94</v>
      </c>
      <c r="GO72">
        <v>7</v>
      </c>
      <c r="GP72">
        <v>7</v>
      </c>
      <c r="GQ72">
        <v>7</v>
      </c>
      <c r="GR72">
        <v>12</v>
      </c>
      <c r="GS72">
        <v>10</v>
      </c>
      <c r="GT72">
        <v>8</v>
      </c>
      <c r="GU72">
        <v>9</v>
      </c>
      <c r="GV72">
        <v>13</v>
      </c>
      <c r="GW72">
        <v>10</v>
      </c>
      <c r="GX72">
        <v>11</v>
      </c>
      <c r="GY72">
        <v>22</v>
      </c>
      <c r="GZ72">
        <v>37</v>
      </c>
      <c r="HA72">
        <v>32</v>
      </c>
      <c r="HB72">
        <v>3</v>
      </c>
      <c r="HC72"/>
      <c r="HD72">
        <v>16</v>
      </c>
      <c r="HE72"/>
      <c r="HF72"/>
      <c r="HG72">
        <v>6</v>
      </c>
      <c r="HH72">
        <v>29</v>
      </c>
      <c r="HI72">
        <v>6</v>
      </c>
      <c r="HJ72">
        <v>2</v>
      </c>
      <c r="HK72">
        <v>1</v>
      </c>
      <c r="HL72">
        <v>3</v>
      </c>
      <c r="HM72">
        <v>24</v>
      </c>
      <c r="HN72">
        <v>6</v>
      </c>
      <c r="HO72">
        <v>1</v>
      </c>
      <c r="HP72" s="31">
        <f t="shared" si="28"/>
        <v>0.03598774885145482</v>
      </c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2.75">
      <c r="A73" s="24">
        <v>444</v>
      </c>
      <c r="B73" s="25" t="s">
        <v>169</v>
      </c>
      <c r="C73" s="26">
        <v>44</v>
      </c>
      <c r="D73" s="25" t="s">
        <v>454</v>
      </c>
      <c r="E73" s="26">
        <v>4</v>
      </c>
      <c r="F73" s="25" t="s">
        <v>448</v>
      </c>
      <c r="G73" s="26">
        <f t="shared" si="29"/>
        <v>0</v>
      </c>
      <c r="H73" s="26">
        <f t="shared" si="30"/>
        <v>0</v>
      </c>
      <c r="I73" s="26">
        <f t="shared" si="31"/>
        <v>1</v>
      </c>
      <c r="J73" s="26">
        <f t="shared" si="32"/>
        <v>0</v>
      </c>
      <c r="K73" t="s">
        <v>612</v>
      </c>
      <c r="L73" s="26">
        <v>0</v>
      </c>
      <c r="M73" s="26">
        <v>0</v>
      </c>
      <c r="N73" s="26">
        <v>1</v>
      </c>
      <c r="O73" s="1" t="s">
        <v>473</v>
      </c>
      <c r="P73" s="26">
        <f t="shared" si="33"/>
        <v>0</v>
      </c>
      <c r="Q73" s="26">
        <f t="shared" si="34"/>
        <v>0</v>
      </c>
      <c r="R73" s="26">
        <f t="shared" si="35"/>
        <v>0</v>
      </c>
      <c r="S73" s="26">
        <f t="shared" si="36"/>
        <v>0</v>
      </c>
      <c r="T73" s="26">
        <f t="shared" si="37"/>
        <v>0</v>
      </c>
      <c r="U73" s="26">
        <f t="shared" si="38"/>
        <v>1</v>
      </c>
      <c r="V73" s="26">
        <f t="shared" si="39"/>
        <v>0</v>
      </c>
      <c r="W73" s="1" t="s">
        <v>482</v>
      </c>
      <c r="X73" s="1">
        <v>0</v>
      </c>
      <c r="Y73" s="55">
        <v>1</v>
      </c>
      <c r="Z73" s="31"/>
      <c r="AA73"/>
      <c r="AB73"/>
      <c r="AC73">
        <v>1</v>
      </c>
      <c r="AD73"/>
      <c r="AE73" s="2">
        <v>206.716</v>
      </c>
      <c r="AF73" s="3">
        <v>17.42</v>
      </c>
      <c r="AG73" s="1">
        <v>36</v>
      </c>
      <c r="AH73" s="1">
        <v>20</v>
      </c>
      <c r="AI73" s="1">
        <v>16</v>
      </c>
      <c r="AK73" s="33"/>
      <c r="AW73" s="1">
        <v>207</v>
      </c>
      <c r="AX73" s="1">
        <v>156</v>
      </c>
      <c r="AY73" s="1">
        <v>1</v>
      </c>
      <c r="AZ73" s="1">
        <v>0</v>
      </c>
      <c r="BA73" s="1">
        <v>0</v>
      </c>
      <c r="BB73" s="1">
        <v>0</v>
      </c>
      <c r="BC73" s="1">
        <v>134</v>
      </c>
      <c r="BD73" s="1">
        <v>22</v>
      </c>
      <c r="BE73" s="1">
        <v>49</v>
      </c>
      <c r="BF73" s="1">
        <v>1</v>
      </c>
      <c r="BG73" s="1">
        <v>1</v>
      </c>
      <c r="BH73" s="4">
        <v>35</v>
      </c>
      <c r="BI73" s="11">
        <v>22.857142857142858</v>
      </c>
      <c r="BJ73" s="13">
        <v>42.857142857142854</v>
      </c>
      <c r="BK73" s="11">
        <v>5.714285714285714</v>
      </c>
      <c r="BL73" s="11">
        <v>5.714285714285714</v>
      </c>
      <c r="BM73" s="11">
        <v>2.857142857142857</v>
      </c>
      <c r="BN73" s="11">
        <v>20</v>
      </c>
      <c r="BO73" s="4">
        <v>18</v>
      </c>
      <c r="BP73" s="11">
        <v>33.33333333333333</v>
      </c>
      <c r="BQ73" s="13">
        <v>44.44444444444444</v>
      </c>
      <c r="BR73" s="11">
        <v>0</v>
      </c>
      <c r="BS73" s="11">
        <v>0</v>
      </c>
      <c r="BT73" s="11">
        <v>0</v>
      </c>
      <c r="BU73" s="11">
        <v>22.22222222222222</v>
      </c>
      <c r="CJ73" s="38">
        <v>35</v>
      </c>
      <c r="CK73" s="38">
        <v>3</v>
      </c>
      <c r="CL73" s="38">
        <v>2</v>
      </c>
      <c r="CM73" s="38">
        <v>6</v>
      </c>
      <c r="CN73" s="38">
        <v>24</v>
      </c>
      <c r="CO73" s="39">
        <f t="shared" si="40"/>
        <v>0.08571428571428572</v>
      </c>
      <c r="CP73" s="35">
        <v>102</v>
      </c>
      <c r="CQ73" s="38">
        <v>35</v>
      </c>
      <c r="CR73" s="35">
        <v>4</v>
      </c>
      <c r="CS73" s="35">
        <v>42</v>
      </c>
      <c r="CT73" s="35">
        <v>0</v>
      </c>
      <c r="CU73" s="35">
        <v>19</v>
      </c>
      <c r="CV73" s="35">
        <v>2</v>
      </c>
      <c r="CW73" s="36">
        <v>3</v>
      </c>
      <c r="CX73" s="36">
        <v>0</v>
      </c>
      <c r="CY73" s="36">
        <v>1</v>
      </c>
      <c r="CZ73" s="36">
        <v>2</v>
      </c>
      <c r="DA73" s="36">
        <v>0</v>
      </c>
      <c r="DB73" s="38">
        <v>5</v>
      </c>
      <c r="DC73" s="35">
        <v>0</v>
      </c>
      <c r="DD73" s="35">
        <v>1</v>
      </c>
      <c r="DE73" s="35">
        <v>4</v>
      </c>
      <c r="DF73" s="35">
        <v>0</v>
      </c>
      <c r="DG73" s="35">
        <v>2.41493511793817</v>
      </c>
      <c r="DH73" s="42">
        <v>1.6666666666666667</v>
      </c>
      <c r="DI73" s="42">
        <v>0.14285714285714238</v>
      </c>
      <c r="DP73" s="1">
        <v>49</v>
      </c>
      <c r="DQ73" s="1">
        <v>3</v>
      </c>
      <c r="DR73" s="1">
        <v>2</v>
      </c>
      <c r="DS73" s="1">
        <v>11</v>
      </c>
      <c r="DT73" s="1">
        <v>15</v>
      </c>
      <c r="DU73" s="1">
        <v>18</v>
      </c>
      <c r="EP73" s="1">
        <v>545</v>
      </c>
      <c r="EQ73" s="1">
        <v>276</v>
      </c>
      <c r="ER73" s="1">
        <v>269</v>
      </c>
      <c r="ES73" s="1">
        <v>141</v>
      </c>
      <c r="ET73" s="1">
        <v>63</v>
      </c>
      <c r="EU73" s="1">
        <v>78</v>
      </c>
      <c r="EV73" s="1">
        <v>58</v>
      </c>
      <c r="EW73" s="1">
        <v>28</v>
      </c>
      <c r="EX73" s="1">
        <v>31</v>
      </c>
      <c r="EY73" s="1">
        <v>69</v>
      </c>
      <c r="EZ73" s="1">
        <v>44</v>
      </c>
      <c r="FA73" s="1">
        <v>25</v>
      </c>
      <c r="FB73" s="1">
        <v>36</v>
      </c>
      <c r="FC73" s="1">
        <v>20</v>
      </c>
      <c r="FD73" s="1">
        <v>16</v>
      </c>
      <c r="FE73" s="3">
        <v>-93.39</v>
      </c>
      <c r="FF73" s="3">
        <v>-74.13</v>
      </c>
      <c r="FG73" s="3">
        <v>-87.34</v>
      </c>
      <c r="FH73" s="1">
        <v>1</v>
      </c>
      <c r="FI73" s="1">
        <v>3</v>
      </c>
      <c r="FK73" s="1">
        <v>2</v>
      </c>
      <c r="FM73" s="1">
        <v>10</v>
      </c>
      <c r="FN73" s="1">
        <v>9</v>
      </c>
      <c r="FO73" s="1">
        <v>8</v>
      </c>
      <c r="FT73" s="3">
        <v>0.03</v>
      </c>
      <c r="FU73" s="3">
        <v>0.08</v>
      </c>
      <c r="FW73" s="3">
        <v>0.06</v>
      </c>
      <c r="FY73" s="3">
        <v>0.28</v>
      </c>
      <c r="FZ73" s="3">
        <v>0.25</v>
      </c>
      <c r="GA73" s="3">
        <v>0.22</v>
      </c>
      <c r="GD73" s="3">
        <v>0.75</v>
      </c>
      <c r="GE73" s="3">
        <v>0.24</v>
      </c>
      <c r="GF73" s="3">
        <v>0</v>
      </c>
      <c r="GG73" s="1">
        <v>4</v>
      </c>
      <c r="GN73">
        <v>1</v>
      </c>
      <c r="GO73"/>
      <c r="GP73"/>
      <c r="GQ73"/>
      <c r="GR73"/>
      <c r="GS73">
        <v>1</v>
      </c>
      <c r="GT73"/>
      <c r="GU73"/>
      <c r="GV73"/>
      <c r="GW73"/>
      <c r="GX73"/>
      <c r="GY73"/>
      <c r="GZ73"/>
      <c r="HA73">
        <v>1</v>
      </c>
      <c r="HB73"/>
      <c r="HC73"/>
      <c r="HD73"/>
      <c r="HE73"/>
      <c r="HF73"/>
      <c r="HG73"/>
      <c r="HH73"/>
      <c r="HI73"/>
      <c r="HJ73"/>
      <c r="HK73"/>
      <c r="HL73"/>
      <c r="HM73">
        <v>1</v>
      </c>
      <c r="HN73"/>
      <c r="HO73"/>
      <c r="HP73" s="31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2.75">
      <c r="A74" s="24">
        <v>445</v>
      </c>
      <c r="B74" s="25" t="s">
        <v>456</v>
      </c>
      <c r="C74" s="26">
        <v>44</v>
      </c>
      <c r="D74" s="25" t="s">
        <v>454</v>
      </c>
      <c r="E74" s="26">
        <v>4</v>
      </c>
      <c r="F74" s="25" t="s">
        <v>448</v>
      </c>
      <c r="G74" s="26">
        <f t="shared" si="29"/>
        <v>0</v>
      </c>
      <c r="H74" s="26">
        <f t="shared" si="30"/>
        <v>0</v>
      </c>
      <c r="I74" s="26">
        <f t="shared" si="31"/>
        <v>1</v>
      </c>
      <c r="J74" s="26">
        <f t="shared" si="32"/>
        <v>0</v>
      </c>
      <c r="K74" t="s">
        <v>612</v>
      </c>
      <c r="L74" s="26">
        <v>0</v>
      </c>
      <c r="M74" s="26">
        <v>0</v>
      </c>
      <c r="N74" s="26">
        <v>1</v>
      </c>
      <c r="O74" s="1" t="s">
        <v>473</v>
      </c>
      <c r="P74" s="26">
        <f t="shared" si="33"/>
        <v>0</v>
      </c>
      <c r="Q74" s="26">
        <f t="shared" si="34"/>
        <v>0</v>
      </c>
      <c r="R74" s="26">
        <f t="shared" si="35"/>
        <v>0</v>
      </c>
      <c r="S74" s="26">
        <f t="shared" si="36"/>
        <v>0</v>
      </c>
      <c r="T74" s="26">
        <f t="shared" si="37"/>
        <v>0</v>
      </c>
      <c r="U74" s="26">
        <f t="shared" si="38"/>
        <v>1</v>
      </c>
      <c r="V74" s="26">
        <f t="shared" si="39"/>
        <v>0</v>
      </c>
      <c r="W74" s="1" t="s">
        <v>482</v>
      </c>
      <c r="X74" s="1">
        <v>0</v>
      </c>
      <c r="Y74" s="55">
        <v>130</v>
      </c>
      <c r="Z74" s="31">
        <f aca="true" t="shared" si="41" ref="Z74:Z89">GN74/CC74</f>
        <v>0.04751461988304093</v>
      </c>
      <c r="AA74">
        <v>20</v>
      </c>
      <c r="AB74">
        <v>70</v>
      </c>
      <c r="AC74">
        <v>37</v>
      </c>
      <c r="AD74">
        <v>3</v>
      </c>
      <c r="AE74" s="2">
        <v>396.361</v>
      </c>
      <c r="AF74" s="3">
        <v>2187.9</v>
      </c>
      <c r="AG74" s="1">
        <v>8672</v>
      </c>
      <c r="AH74" s="1">
        <v>4337</v>
      </c>
      <c r="AI74" s="1">
        <v>4335</v>
      </c>
      <c r="AJ74" s="1">
        <v>533</v>
      </c>
      <c r="AK74" s="33">
        <f aca="true" t="shared" si="42" ref="AK74:AK89">AJ74/(CC74+AJ74)</f>
        <v>0.16304680330376262</v>
      </c>
      <c r="AL74" s="1">
        <v>371</v>
      </c>
      <c r="AM74" s="1">
        <v>162</v>
      </c>
      <c r="AN74" s="1">
        <v>451</v>
      </c>
      <c r="AO74" s="1">
        <v>82</v>
      </c>
      <c r="AP74" s="1">
        <v>398</v>
      </c>
      <c r="AQ74" s="1">
        <v>135</v>
      </c>
      <c r="AR74" s="1">
        <v>10</v>
      </c>
      <c r="AS74" s="1">
        <v>47</v>
      </c>
      <c r="AT74" s="1">
        <v>383</v>
      </c>
      <c r="AU74" s="1">
        <v>93</v>
      </c>
      <c r="AV74" s="1">
        <v>235</v>
      </c>
      <c r="AW74" s="1">
        <v>400</v>
      </c>
      <c r="AX74" s="1">
        <v>328</v>
      </c>
      <c r="AY74" s="1">
        <v>203</v>
      </c>
      <c r="AZ74" s="1">
        <v>74</v>
      </c>
      <c r="BA74" s="1">
        <v>31</v>
      </c>
      <c r="BB74" s="1">
        <v>3</v>
      </c>
      <c r="BC74" s="1">
        <v>35</v>
      </c>
      <c r="BD74" s="1">
        <v>87</v>
      </c>
      <c r="BE74" s="1">
        <v>70</v>
      </c>
      <c r="BF74" s="1">
        <v>1</v>
      </c>
      <c r="BG74" s="1">
        <v>1</v>
      </c>
      <c r="BH74" s="4">
        <v>4787</v>
      </c>
      <c r="BI74" s="11">
        <v>18.111552120325882</v>
      </c>
      <c r="BJ74" s="13">
        <v>62.79506998119908</v>
      </c>
      <c r="BK74" s="11">
        <v>6.3923125130561935</v>
      </c>
      <c r="BL74" s="11">
        <v>3.7601838312095257</v>
      </c>
      <c r="BM74" s="11">
        <v>2.444119490286192</v>
      </c>
      <c r="BN74" s="11">
        <v>6.496762063923126</v>
      </c>
      <c r="BO74" s="4">
        <v>3222</v>
      </c>
      <c r="BP74" s="11">
        <v>28.677839851024206</v>
      </c>
      <c r="BQ74" s="13">
        <v>57.51086281812539</v>
      </c>
      <c r="BR74" s="11">
        <v>3.941651148355059</v>
      </c>
      <c r="BS74" s="11">
        <v>1.3966480446927374</v>
      </c>
      <c r="BT74" s="11">
        <v>2.0484171322160147</v>
      </c>
      <c r="BU74" s="11">
        <v>6.424581005586592</v>
      </c>
      <c r="BV74" s="1">
        <v>48</v>
      </c>
      <c r="BW74" s="1">
        <v>309</v>
      </c>
      <c r="BX74" s="1">
        <v>102569</v>
      </c>
      <c r="BY74" s="1">
        <v>36792</v>
      </c>
      <c r="BZ74" s="1">
        <v>21671</v>
      </c>
      <c r="CA74" s="1">
        <v>10</v>
      </c>
      <c r="CB74" s="1">
        <v>617</v>
      </c>
      <c r="CC74" s="1">
        <v>2736</v>
      </c>
      <c r="CD74" s="1">
        <v>1628</v>
      </c>
      <c r="CE74" s="1">
        <v>1108</v>
      </c>
      <c r="CF74" s="1">
        <v>2514</v>
      </c>
      <c r="CG74" s="1">
        <v>222</v>
      </c>
      <c r="CH74" s="1">
        <v>1588</v>
      </c>
      <c r="CI74" s="1">
        <v>1148</v>
      </c>
      <c r="CJ74" s="38">
        <v>3435</v>
      </c>
      <c r="CK74" s="38">
        <v>180</v>
      </c>
      <c r="CL74" s="38">
        <v>244</v>
      </c>
      <c r="CM74" s="38">
        <v>1159</v>
      </c>
      <c r="CN74" s="38">
        <v>1852</v>
      </c>
      <c r="CO74" s="39">
        <f t="shared" si="40"/>
        <v>0.05240174672489083</v>
      </c>
      <c r="CP74" s="35">
        <v>8440</v>
      </c>
      <c r="CQ74" s="38">
        <v>3200</v>
      </c>
      <c r="CR74" s="35">
        <v>430</v>
      </c>
      <c r="CS74" s="35">
        <v>1739</v>
      </c>
      <c r="CT74" s="35">
        <v>18</v>
      </c>
      <c r="CU74" s="35">
        <v>2768</v>
      </c>
      <c r="CV74" s="35">
        <v>285</v>
      </c>
      <c r="CW74" s="36">
        <v>263</v>
      </c>
      <c r="CX74" s="36">
        <v>71</v>
      </c>
      <c r="CY74" s="36">
        <v>90</v>
      </c>
      <c r="CZ74" s="36">
        <v>73</v>
      </c>
      <c r="DA74" s="36">
        <v>29</v>
      </c>
      <c r="DB74" s="38">
        <v>3662</v>
      </c>
      <c r="DC74" s="35">
        <v>1370</v>
      </c>
      <c r="DD74" s="35">
        <v>1028</v>
      </c>
      <c r="DE74" s="35">
        <v>393</v>
      </c>
      <c r="DF74" s="35">
        <v>871</v>
      </c>
      <c r="DG74" s="35">
        <v>916.5354559313214</v>
      </c>
      <c r="DH74" s="42">
        <v>13.923954372623584</v>
      </c>
      <c r="DI74" s="42">
        <v>1.0660844250363766</v>
      </c>
      <c r="DJ74" s="1">
        <v>485</v>
      </c>
      <c r="DK74" s="1">
        <v>460</v>
      </c>
      <c r="DL74" s="1">
        <v>107365</v>
      </c>
      <c r="DM74" s="1">
        <v>18</v>
      </c>
      <c r="DN74" s="1">
        <v>41</v>
      </c>
      <c r="DO74" s="1">
        <v>2290</v>
      </c>
      <c r="DP74" s="1">
        <v>4055</v>
      </c>
      <c r="DQ74" s="1">
        <v>72</v>
      </c>
      <c r="DR74" s="1">
        <v>189</v>
      </c>
      <c r="DS74" s="1">
        <v>995</v>
      </c>
      <c r="DT74" s="1">
        <v>1457</v>
      </c>
      <c r="DU74" s="1">
        <v>894</v>
      </c>
      <c r="DV74" s="1">
        <v>281</v>
      </c>
      <c r="DW74" s="1">
        <v>167</v>
      </c>
      <c r="DX74" s="1">
        <v>59</v>
      </c>
      <c r="DY74" s="1">
        <v>98</v>
      </c>
      <c r="DZ74" s="1">
        <v>35</v>
      </c>
      <c r="EA74" s="1">
        <v>37</v>
      </c>
      <c r="EB74" s="1">
        <v>4</v>
      </c>
      <c r="EC74" s="1">
        <v>14</v>
      </c>
      <c r="ED74" s="1">
        <v>9</v>
      </c>
      <c r="EE74" s="1">
        <v>13</v>
      </c>
      <c r="EF74" s="1">
        <v>6</v>
      </c>
      <c r="EG74" s="1">
        <v>14</v>
      </c>
      <c r="EH74" s="1">
        <v>1</v>
      </c>
      <c r="EI74" s="1">
        <v>9</v>
      </c>
      <c r="EJ74" s="1">
        <v>4</v>
      </c>
      <c r="EK74" s="1">
        <v>7</v>
      </c>
      <c r="EM74" s="1">
        <v>2</v>
      </c>
      <c r="EO74" s="1">
        <v>2</v>
      </c>
      <c r="EP74" s="1">
        <v>9269</v>
      </c>
      <c r="EQ74" s="1">
        <v>4791</v>
      </c>
      <c r="ER74" s="1">
        <v>4478</v>
      </c>
      <c r="ES74" s="1">
        <v>8635</v>
      </c>
      <c r="ET74" s="1">
        <v>4342</v>
      </c>
      <c r="EU74" s="1">
        <v>4293</v>
      </c>
      <c r="EV74" s="1">
        <v>8346</v>
      </c>
      <c r="EW74" s="1">
        <v>4134</v>
      </c>
      <c r="EX74" s="1">
        <v>4212</v>
      </c>
      <c r="EY74" s="1">
        <v>8862</v>
      </c>
      <c r="EZ74" s="1">
        <v>4435</v>
      </c>
      <c r="FA74" s="1">
        <v>4427</v>
      </c>
      <c r="FB74" s="1">
        <v>8672</v>
      </c>
      <c r="FC74" s="1">
        <v>4337</v>
      </c>
      <c r="FD74" s="1">
        <v>4335</v>
      </c>
      <c r="FE74" s="3">
        <v>-6.44</v>
      </c>
      <c r="FF74" s="3">
        <v>-6.84</v>
      </c>
      <c r="FG74" s="3">
        <v>-4.39</v>
      </c>
      <c r="FH74" s="1">
        <v>543</v>
      </c>
      <c r="FI74" s="1">
        <v>924</v>
      </c>
      <c r="FJ74" s="1">
        <v>279</v>
      </c>
      <c r="FK74" s="1">
        <v>671</v>
      </c>
      <c r="FL74" s="1">
        <v>556</v>
      </c>
      <c r="FM74" s="1">
        <v>2632</v>
      </c>
      <c r="FN74" s="1">
        <v>1764</v>
      </c>
      <c r="FO74" s="1">
        <v>1230</v>
      </c>
      <c r="FP74" s="1">
        <v>1117</v>
      </c>
      <c r="FQ74" s="1">
        <v>567</v>
      </c>
      <c r="FR74" s="1">
        <v>550</v>
      </c>
      <c r="FS74" s="3">
        <v>0.13</v>
      </c>
      <c r="FT74" s="3">
        <v>0.06</v>
      </c>
      <c r="FU74" s="3">
        <v>0.11</v>
      </c>
      <c r="FV74" s="3">
        <v>0.03</v>
      </c>
      <c r="FW74" s="3">
        <v>0.08</v>
      </c>
      <c r="FX74" s="3">
        <v>0.06</v>
      </c>
      <c r="FY74" s="3">
        <v>0.3</v>
      </c>
      <c r="FZ74" s="3">
        <v>0.2</v>
      </c>
      <c r="GA74" s="3">
        <v>0.14</v>
      </c>
      <c r="GB74" s="1">
        <v>1</v>
      </c>
      <c r="GC74" s="1">
        <v>5</v>
      </c>
      <c r="GD74" s="3">
        <v>0.82</v>
      </c>
      <c r="GE74" s="3">
        <v>0.17</v>
      </c>
      <c r="GF74" s="3">
        <v>0.08</v>
      </c>
      <c r="GG74" s="1">
        <v>4</v>
      </c>
      <c r="GH74" s="3">
        <v>0.06</v>
      </c>
      <c r="GI74" s="3">
        <v>0.05</v>
      </c>
      <c r="GJ74" s="3">
        <v>0.02</v>
      </c>
      <c r="GK74" s="1">
        <v>4</v>
      </c>
      <c r="GL74" s="3">
        <v>0.18</v>
      </c>
      <c r="GM74" s="3">
        <v>0.13</v>
      </c>
      <c r="GN74">
        <v>130</v>
      </c>
      <c r="GO74">
        <v>5</v>
      </c>
      <c r="GP74">
        <v>16</v>
      </c>
      <c r="GQ74">
        <v>10</v>
      </c>
      <c r="GR74">
        <v>15</v>
      </c>
      <c r="GS74">
        <v>11</v>
      </c>
      <c r="GT74">
        <v>14</v>
      </c>
      <c r="GU74">
        <v>14</v>
      </c>
      <c r="GV74">
        <v>16</v>
      </c>
      <c r="GW74">
        <v>20</v>
      </c>
      <c r="GX74">
        <v>9</v>
      </c>
      <c r="GY74">
        <v>20</v>
      </c>
      <c r="GZ74">
        <v>70</v>
      </c>
      <c r="HA74">
        <v>37</v>
      </c>
      <c r="HB74">
        <v>3</v>
      </c>
      <c r="HC74"/>
      <c r="HD74">
        <v>10</v>
      </c>
      <c r="HE74"/>
      <c r="HF74">
        <v>3</v>
      </c>
      <c r="HG74">
        <v>6</v>
      </c>
      <c r="HH74">
        <v>58</v>
      </c>
      <c r="HI74">
        <v>10</v>
      </c>
      <c r="HJ74">
        <v>3</v>
      </c>
      <c r="HK74">
        <v>5</v>
      </c>
      <c r="HL74">
        <v>7</v>
      </c>
      <c r="HM74">
        <v>23</v>
      </c>
      <c r="HN74">
        <v>3</v>
      </c>
      <c r="HO74">
        <v>2</v>
      </c>
      <c r="HP74" s="31">
        <f aca="true" t="shared" si="43" ref="HP74:HP89">GN74/CC74</f>
        <v>0.04751461988304093</v>
      </c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2.75">
      <c r="A75" s="24">
        <v>511</v>
      </c>
      <c r="B75" s="25" t="s">
        <v>457</v>
      </c>
      <c r="C75" s="26">
        <v>51</v>
      </c>
      <c r="D75" s="25" t="s">
        <v>458</v>
      </c>
      <c r="E75" s="26">
        <v>5</v>
      </c>
      <c r="F75" s="25" t="s">
        <v>459</v>
      </c>
      <c r="G75" s="26">
        <f t="shared" si="29"/>
        <v>0</v>
      </c>
      <c r="H75" s="26">
        <f t="shared" si="30"/>
        <v>0</v>
      </c>
      <c r="I75" s="26">
        <f t="shared" si="31"/>
        <v>0</v>
      </c>
      <c r="J75" s="26">
        <f t="shared" si="32"/>
        <v>1</v>
      </c>
      <c r="K75" t="s">
        <v>612</v>
      </c>
      <c r="L75" s="26">
        <v>0</v>
      </c>
      <c r="M75" s="26">
        <v>0</v>
      </c>
      <c r="N75" s="26">
        <v>1</v>
      </c>
      <c r="O75" s="1" t="s">
        <v>473</v>
      </c>
      <c r="P75" s="26">
        <f t="shared" si="33"/>
        <v>0</v>
      </c>
      <c r="Q75" s="26">
        <f t="shared" si="34"/>
        <v>0</v>
      </c>
      <c r="R75" s="26">
        <f t="shared" si="35"/>
        <v>0</v>
      </c>
      <c r="S75" s="26">
        <f t="shared" si="36"/>
        <v>0</v>
      </c>
      <c r="T75" s="26">
        <f t="shared" si="37"/>
        <v>0</v>
      </c>
      <c r="U75" s="26">
        <f t="shared" si="38"/>
        <v>1</v>
      </c>
      <c r="V75" s="26">
        <f t="shared" si="39"/>
        <v>0</v>
      </c>
      <c r="W75" s="1" t="s">
        <v>482</v>
      </c>
      <c r="X75" s="1">
        <v>0</v>
      </c>
      <c r="Y75" s="55">
        <v>86</v>
      </c>
      <c r="Z75" s="31">
        <f t="shared" si="41"/>
        <v>0.038686459739091315</v>
      </c>
      <c r="AA75">
        <v>21</v>
      </c>
      <c r="AB75">
        <v>35</v>
      </c>
      <c r="AC75">
        <v>27</v>
      </c>
      <c r="AD75">
        <v>3</v>
      </c>
      <c r="AE75" s="2">
        <v>459.517</v>
      </c>
      <c r="AF75" s="3">
        <v>1552.93</v>
      </c>
      <c r="AG75" s="1">
        <v>7136</v>
      </c>
      <c r="AH75" s="1">
        <v>3533</v>
      </c>
      <c r="AI75" s="1">
        <v>3603</v>
      </c>
      <c r="AJ75" s="1">
        <v>427</v>
      </c>
      <c r="AK75" s="33">
        <f t="shared" si="42"/>
        <v>0.1611320754716981</v>
      </c>
      <c r="AL75" s="1">
        <v>267</v>
      </c>
      <c r="AM75" s="1">
        <v>160</v>
      </c>
      <c r="AP75" s="1">
        <v>306</v>
      </c>
      <c r="AQ75" s="1">
        <v>121</v>
      </c>
      <c r="AV75" s="1">
        <v>187</v>
      </c>
      <c r="AW75" s="1">
        <v>452</v>
      </c>
      <c r="AX75" s="1">
        <v>262</v>
      </c>
      <c r="AY75" s="1">
        <v>164</v>
      </c>
      <c r="AZ75" s="1">
        <v>102</v>
      </c>
      <c r="BA75" s="1">
        <v>10</v>
      </c>
      <c r="BB75" s="1">
        <v>3</v>
      </c>
      <c r="BC75" s="1">
        <v>38</v>
      </c>
      <c r="BD75" s="1">
        <v>55</v>
      </c>
      <c r="BE75" s="1">
        <v>139</v>
      </c>
      <c r="BF75" s="1">
        <v>8</v>
      </c>
      <c r="BG75" s="1">
        <v>35</v>
      </c>
      <c r="BH75" s="4">
        <v>4441</v>
      </c>
      <c r="BI75" s="11">
        <v>24.453951812654807</v>
      </c>
      <c r="BJ75" s="13">
        <v>55.28034226525558</v>
      </c>
      <c r="BK75" s="11">
        <v>7.49831119117316</v>
      </c>
      <c r="BL75" s="11">
        <v>5.133978833596037</v>
      </c>
      <c r="BM75" s="11">
        <v>2.274262553478946</v>
      </c>
      <c r="BN75" s="11">
        <v>5.359153343841477</v>
      </c>
      <c r="BO75" s="4">
        <v>3262</v>
      </c>
      <c r="BP75" s="11">
        <v>37.522992029429794</v>
      </c>
      <c r="BQ75" s="13">
        <v>47.21030042918455</v>
      </c>
      <c r="BR75" s="11">
        <v>4.659717964438995</v>
      </c>
      <c r="BS75" s="11">
        <v>2.299202942979767</v>
      </c>
      <c r="BT75" s="11">
        <v>1.7780502759043533</v>
      </c>
      <c r="BU75" s="11">
        <v>6.529736358062538</v>
      </c>
      <c r="BV75" s="1">
        <v>25</v>
      </c>
      <c r="BW75" s="1">
        <v>84</v>
      </c>
      <c r="BX75" s="1">
        <v>19729</v>
      </c>
      <c r="BY75" s="1">
        <v>3625</v>
      </c>
      <c r="BZ75" s="1">
        <v>2168</v>
      </c>
      <c r="CA75" s="1">
        <v>5</v>
      </c>
      <c r="CB75" s="1">
        <v>300</v>
      </c>
      <c r="CC75" s="1">
        <v>2223</v>
      </c>
      <c r="CD75" s="1">
        <v>1274</v>
      </c>
      <c r="CE75" s="1">
        <v>949</v>
      </c>
      <c r="CH75" s="1">
        <v>1067</v>
      </c>
      <c r="CI75" s="1">
        <v>1156</v>
      </c>
      <c r="CJ75" s="38">
        <v>2619</v>
      </c>
      <c r="CK75" s="38">
        <v>164</v>
      </c>
      <c r="CL75" s="38">
        <v>217</v>
      </c>
      <c r="CM75" s="38">
        <v>1157</v>
      </c>
      <c r="CN75" s="38">
        <v>1081</v>
      </c>
      <c r="CO75" s="39">
        <f t="shared" si="40"/>
        <v>0.06261932035127911</v>
      </c>
      <c r="CP75" s="35">
        <v>6418</v>
      </c>
      <c r="CQ75" s="38">
        <v>2440</v>
      </c>
      <c r="CR75" s="35">
        <v>255</v>
      </c>
      <c r="CS75" s="35">
        <v>1197</v>
      </c>
      <c r="CT75" s="35">
        <v>23</v>
      </c>
      <c r="CU75" s="35">
        <v>2229</v>
      </c>
      <c r="CV75" s="35">
        <v>274</v>
      </c>
      <c r="CW75" s="36">
        <v>152</v>
      </c>
      <c r="CX75" s="36">
        <v>43</v>
      </c>
      <c r="CY75" s="36">
        <v>43</v>
      </c>
      <c r="CZ75" s="36">
        <v>58</v>
      </c>
      <c r="DA75" s="36">
        <v>8</v>
      </c>
      <c r="DB75" s="38">
        <v>1131</v>
      </c>
      <c r="DC75" s="35">
        <v>488</v>
      </c>
      <c r="DD75" s="35">
        <v>125</v>
      </c>
      <c r="DE75" s="35">
        <v>144</v>
      </c>
      <c r="DF75" s="35">
        <v>374</v>
      </c>
      <c r="DG75" s="35">
        <v>250.1153272707088</v>
      </c>
      <c r="DH75" s="42">
        <v>7.440789473684195</v>
      </c>
      <c r="DI75" s="42">
        <v>0.4318442153493692</v>
      </c>
      <c r="DJ75" s="1">
        <v>181</v>
      </c>
      <c r="DK75" s="1">
        <v>162</v>
      </c>
      <c r="DL75" s="1">
        <v>18714</v>
      </c>
      <c r="DM75" s="1">
        <v>21</v>
      </c>
      <c r="DN75" s="1">
        <v>67</v>
      </c>
      <c r="DO75" s="1">
        <v>4457</v>
      </c>
      <c r="DP75" s="1">
        <v>3296</v>
      </c>
      <c r="DQ75" s="1">
        <v>80</v>
      </c>
      <c r="DR75" s="1">
        <v>159</v>
      </c>
      <c r="DS75" s="1">
        <v>812</v>
      </c>
      <c r="DT75" s="1">
        <v>1008</v>
      </c>
      <c r="DU75" s="1">
        <v>746</v>
      </c>
      <c r="DV75" s="1">
        <v>300</v>
      </c>
      <c r="DW75" s="1">
        <v>191</v>
      </c>
      <c r="DX75" s="1">
        <v>65</v>
      </c>
      <c r="DY75" s="1">
        <v>124</v>
      </c>
      <c r="DZ75" s="1">
        <v>45</v>
      </c>
      <c r="EA75" s="1">
        <v>74</v>
      </c>
      <c r="EB75" s="1">
        <v>2</v>
      </c>
      <c r="EC75" s="1">
        <v>15</v>
      </c>
      <c r="ED75" s="1">
        <v>8</v>
      </c>
      <c r="EE75" s="1">
        <v>24</v>
      </c>
      <c r="EF75" s="1">
        <v>2</v>
      </c>
      <c r="EG75" s="1">
        <v>1</v>
      </c>
      <c r="EH75" s="1">
        <v>4</v>
      </c>
      <c r="EI75" s="1">
        <v>5</v>
      </c>
      <c r="EJ75" s="1">
        <v>1</v>
      </c>
      <c r="EK75" s="1">
        <v>2</v>
      </c>
      <c r="EM75" s="1">
        <v>2</v>
      </c>
      <c r="EN75" s="1">
        <v>3</v>
      </c>
      <c r="EO75" s="1">
        <v>1</v>
      </c>
      <c r="EP75" s="1">
        <v>5987</v>
      </c>
      <c r="EQ75" s="1">
        <v>2990</v>
      </c>
      <c r="ER75" s="1">
        <v>2997</v>
      </c>
      <c r="ES75" s="1">
        <v>6114</v>
      </c>
      <c r="ET75" s="1">
        <v>2904</v>
      </c>
      <c r="EU75" s="1">
        <v>3210</v>
      </c>
      <c r="EV75" s="1">
        <v>6230</v>
      </c>
      <c r="EW75" s="1">
        <v>3040</v>
      </c>
      <c r="EX75" s="1">
        <v>3190</v>
      </c>
      <c r="EY75" s="1">
        <v>6649</v>
      </c>
      <c r="EZ75" s="1">
        <v>3300</v>
      </c>
      <c r="FA75" s="1">
        <v>3349</v>
      </c>
      <c r="FB75" s="1">
        <v>7136</v>
      </c>
      <c r="FC75" s="1">
        <v>3533</v>
      </c>
      <c r="FD75" s="1">
        <v>3603</v>
      </c>
      <c r="FE75" s="3">
        <v>19.19</v>
      </c>
      <c r="FF75" s="3">
        <v>2.12</v>
      </c>
      <c r="FG75" s="3">
        <v>11.06</v>
      </c>
      <c r="FH75" s="1">
        <v>356</v>
      </c>
      <c r="FI75" s="1">
        <v>591</v>
      </c>
      <c r="FJ75" s="1">
        <v>202</v>
      </c>
      <c r="FK75" s="1">
        <v>552</v>
      </c>
      <c r="FL75" s="1">
        <v>441</v>
      </c>
      <c r="FM75" s="1">
        <v>2163</v>
      </c>
      <c r="FN75" s="1">
        <v>1583</v>
      </c>
      <c r="FO75" s="1">
        <v>1212</v>
      </c>
      <c r="FP75" s="1">
        <v>649</v>
      </c>
      <c r="FQ75" s="1">
        <v>338</v>
      </c>
      <c r="FR75" s="1">
        <v>311</v>
      </c>
      <c r="FS75" s="3">
        <v>0.09</v>
      </c>
      <c r="FT75" s="3">
        <v>0.05</v>
      </c>
      <c r="FU75" s="3">
        <v>0.08</v>
      </c>
      <c r="FV75" s="3">
        <v>0.03</v>
      </c>
      <c r="FW75" s="3">
        <v>0.08</v>
      </c>
      <c r="FX75" s="3">
        <v>0.06</v>
      </c>
      <c r="FY75" s="3">
        <v>0.3</v>
      </c>
      <c r="FZ75" s="3">
        <v>0.22</v>
      </c>
      <c r="GA75" s="3">
        <v>0.17</v>
      </c>
      <c r="GB75" s="1">
        <v>1</v>
      </c>
      <c r="GC75" s="1">
        <v>1</v>
      </c>
      <c r="GD75" s="3">
        <v>0.58</v>
      </c>
      <c r="GE75" s="3">
        <v>0.31</v>
      </c>
      <c r="GF75" s="3">
        <v>0.02</v>
      </c>
      <c r="GG75" s="1">
        <v>4</v>
      </c>
      <c r="GH75" s="3">
        <v>0.06</v>
      </c>
      <c r="GI75" s="3">
        <v>0.04</v>
      </c>
      <c r="GJ75" s="3">
        <v>0.02</v>
      </c>
      <c r="GK75" s="1">
        <v>4</v>
      </c>
      <c r="GL75" s="3">
        <v>0.15</v>
      </c>
      <c r="GM75" s="3">
        <v>0.16</v>
      </c>
      <c r="GN75">
        <v>86</v>
      </c>
      <c r="GO75">
        <v>9</v>
      </c>
      <c r="GP75">
        <v>6</v>
      </c>
      <c r="GQ75">
        <v>3</v>
      </c>
      <c r="GR75">
        <v>17</v>
      </c>
      <c r="GS75">
        <v>10</v>
      </c>
      <c r="GT75">
        <v>7</v>
      </c>
      <c r="GU75">
        <v>9</v>
      </c>
      <c r="GV75">
        <v>6</v>
      </c>
      <c r="GW75">
        <v>12</v>
      </c>
      <c r="GX75">
        <v>7</v>
      </c>
      <c r="GY75">
        <v>21</v>
      </c>
      <c r="GZ75">
        <v>35</v>
      </c>
      <c r="HA75">
        <v>27</v>
      </c>
      <c r="HB75">
        <v>3</v>
      </c>
      <c r="HC75"/>
      <c r="HD75">
        <v>17</v>
      </c>
      <c r="HE75"/>
      <c r="HF75"/>
      <c r="HG75">
        <v>4</v>
      </c>
      <c r="HH75">
        <v>31</v>
      </c>
      <c r="HI75">
        <v>4</v>
      </c>
      <c r="HJ75"/>
      <c r="HK75">
        <v>3</v>
      </c>
      <c r="HL75">
        <v>8</v>
      </c>
      <c r="HM75">
        <v>18</v>
      </c>
      <c r="HN75">
        <v>1</v>
      </c>
      <c r="HO75"/>
      <c r="HP75" s="31">
        <f t="shared" si="43"/>
        <v>0.038686459739091315</v>
      </c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2.75">
      <c r="A76" s="24">
        <v>512</v>
      </c>
      <c r="B76" s="25" t="s">
        <v>460</v>
      </c>
      <c r="C76" s="26">
        <v>51</v>
      </c>
      <c r="D76" s="25" t="s">
        <v>458</v>
      </c>
      <c r="E76" s="26">
        <v>5</v>
      </c>
      <c r="F76" s="25" t="s">
        <v>459</v>
      </c>
      <c r="G76" s="26">
        <f t="shared" si="29"/>
        <v>0</v>
      </c>
      <c r="H76" s="26">
        <f t="shared" si="30"/>
        <v>0</v>
      </c>
      <c r="I76" s="26">
        <f t="shared" si="31"/>
        <v>0</v>
      </c>
      <c r="J76" s="26">
        <f t="shared" si="32"/>
        <v>1</v>
      </c>
      <c r="K76" t="s">
        <v>612</v>
      </c>
      <c r="L76" s="26">
        <v>0</v>
      </c>
      <c r="M76" s="26">
        <v>0</v>
      </c>
      <c r="N76" s="26">
        <v>1</v>
      </c>
      <c r="O76" s="1" t="s">
        <v>474</v>
      </c>
      <c r="P76" s="26">
        <f t="shared" si="33"/>
        <v>0</v>
      </c>
      <c r="Q76" s="26">
        <f t="shared" si="34"/>
        <v>0</v>
      </c>
      <c r="R76" s="26">
        <f t="shared" si="35"/>
        <v>0</v>
      </c>
      <c r="S76" s="26">
        <f t="shared" si="36"/>
        <v>0</v>
      </c>
      <c r="T76" s="26">
        <f t="shared" si="37"/>
        <v>0</v>
      </c>
      <c r="U76" s="26">
        <f t="shared" si="38"/>
        <v>0</v>
      </c>
      <c r="V76" s="26">
        <f t="shared" si="39"/>
        <v>1</v>
      </c>
      <c r="W76" s="1" t="s">
        <v>483</v>
      </c>
      <c r="X76" s="1">
        <v>0</v>
      </c>
      <c r="Y76" s="55">
        <v>7</v>
      </c>
      <c r="Z76" s="31">
        <f t="shared" si="41"/>
        <v>0.08139534883720931</v>
      </c>
      <c r="AA76">
        <v>3</v>
      </c>
      <c r="AB76">
        <v>1</v>
      </c>
      <c r="AC76">
        <v>2</v>
      </c>
      <c r="AD76">
        <v>1</v>
      </c>
      <c r="AE76" s="2">
        <v>1098.881</v>
      </c>
      <c r="AF76" s="3">
        <v>33.12</v>
      </c>
      <c r="AG76" s="1">
        <v>364</v>
      </c>
      <c r="AH76" s="1">
        <v>183</v>
      </c>
      <c r="AI76" s="1">
        <v>182</v>
      </c>
      <c r="AJ76" s="1">
        <v>14</v>
      </c>
      <c r="AK76" s="33">
        <f t="shared" si="42"/>
        <v>0.14</v>
      </c>
      <c r="AL76" s="1">
        <v>6</v>
      </c>
      <c r="AM76" s="1">
        <v>8</v>
      </c>
      <c r="AP76" s="1">
        <v>2</v>
      </c>
      <c r="AQ76" s="1">
        <v>12</v>
      </c>
      <c r="AV76" s="1">
        <v>8</v>
      </c>
      <c r="AW76" s="1">
        <v>1077</v>
      </c>
      <c r="AX76" s="1">
        <v>119</v>
      </c>
      <c r="AY76" s="1">
        <v>23</v>
      </c>
      <c r="AZ76" s="1">
        <v>14</v>
      </c>
      <c r="BA76" s="1">
        <v>0</v>
      </c>
      <c r="BB76" s="1">
        <v>1</v>
      </c>
      <c r="BC76" s="1">
        <v>45</v>
      </c>
      <c r="BD76" s="1">
        <v>10</v>
      </c>
      <c r="BE76" s="1">
        <v>684</v>
      </c>
      <c r="BF76" s="1">
        <v>28</v>
      </c>
      <c r="BG76" s="1">
        <v>222</v>
      </c>
      <c r="BH76" s="4">
        <v>246</v>
      </c>
      <c r="BI76" s="11">
        <v>21.138211382113823</v>
      </c>
      <c r="BJ76" s="13">
        <v>45.9349593495935</v>
      </c>
      <c r="BK76" s="11">
        <v>18.29268292682927</v>
      </c>
      <c r="BL76" s="11">
        <v>10.16260162601626</v>
      </c>
      <c r="BM76" s="11">
        <v>1.6260162601626018</v>
      </c>
      <c r="BN76" s="11">
        <v>2.8455284552845526</v>
      </c>
      <c r="BO76" s="4">
        <v>187</v>
      </c>
      <c r="BP76" s="11">
        <v>33.155080213903744</v>
      </c>
      <c r="BQ76" s="13">
        <v>44.919786096256686</v>
      </c>
      <c r="BR76" s="11">
        <v>11.229946524064172</v>
      </c>
      <c r="BS76" s="11">
        <v>2.6737967914438503</v>
      </c>
      <c r="BT76" s="11">
        <v>6.951871657754011</v>
      </c>
      <c r="BU76" s="11">
        <v>1.06951871657754</v>
      </c>
      <c r="CC76" s="1">
        <v>86</v>
      </c>
      <c r="CD76" s="1">
        <v>52</v>
      </c>
      <c r="CE76" s="1">
        <v>34</v>
      </c>
      <c r="CH76" s="1">
        <v>33</v>
      </c>
      <c r="CI76" s="1">
        <v>53</v>
      </c>
      <c r="CJ76" s="38">
        <v>154</v>
      </c>
      <c r="CK76" s="38">
        <v>15</v>
      </c>
      <c r="CL76" s="38">
        <v>10</v>
      </c>
      <c r="CM76" s="38">
        <v>58</v>
      </c>
      <c r="CN76" s="38">
        <v>71</v>
      </c>
      <c r="CO76" s="39">
        <f t="shared" si="40"/>
        <v>0.09740259740259741</v>
      </c>
      <c r="CP76" s="35">
        <v>331</v>
      </c>
      <c r="CQ76" s="38">
        <v>148</v>
      </c>
      <c r="CR76" s="35">
        <v>6</v>
      </c>
      <c r="CS76" s="35">
        <v>61</v>
      </c>
      <c r="CT76" s="35">
        <v>2</v>
      </c>
      <c r="CU76" s="35">
        <v>111</v>
      </c>
      <c r="CV76" s="35">
        <v>3</v>
      </c>
      <c r="CW76" s="36">
        <v>11</v>
      </c>
      <c r="CX76" s="36">
        <v>2</v>
      </c>
      <c r="CY76" s="36">
        <v>1</v>
      </c>
      <c r="CZ76" s="36">
        <v>7</v>
      </c>
      <c r="DA76" s="36">
        <v>1</v>
      </c>
      <c r="DB76" s="38">
        <v>38</v>
      </c>
      <c r="DC76" s="35">
        <v>7</v>
      </c>
      <c r="DD76" s="35">
        <v>2</v>
      </c>
      <c r="DE76" s="35">
        <v>27</v>
      </c>
      <c r="DF76" s="35">
        <v>2</v>
      </c>
      <c r="DG76" s="35">
        <v>3.5277858158687194</v>
      </c>
      <c r="DH76" s="42">
        <v>3.4545454545454453</v>
      </c>
      <c r="DI76" s="42">
        <v>0.2467532467532473</v>
      </c>
      <c r="DJ76" s="1">
        <v>13</v>
      </c>
      <c r="DK76" s="1">
        <v>10</v>
      </c>
      <c r="DP76" s="1">
        <v>111</v>
      </c>
      <c r="DQ76" s="1">
        <v>1</v>
      </c>
      <c r="DR76" s="1">
        <v>2</v>
      </c>
      <c r="DS76" s="1">
        <v>14</v>
      </c>
      <c r="DT76" s="1">
        <v>32</v>
      </c>
      <c r="DU76" s="1">
        <v>32</v>
      </c>
      <c r="DV76" s="1">
        <v>16</v>
      </c>
      <c r="DW76" s="1">
        <v>14</v>
      </c>
      <c r="EP76" s="1">
        <v>365</v>
      </c>
      <c r="EQ76" s="1">
        <v>169</v>
      </c>
      <c r="ER76" s="1">
        <v>196</v>
      </c>
      <c r="ES76" s="1">
        <v>146</v>
      </c>
      <c r="ET76" s="1">
        <v>53</v>
      </c>
      <c r="EU76" s="1">
        <v>94</v>
      </c>
      <c r="EV76" s="1">
        <v>197</v>
      </c>
      <c r="EW76" s="1">
        <v>82</v>
      </c>
      <c r="EX76" s="1">
        <v>115</v>
      </c>
      <c r="EY76" s="1">
        <v>331</v>
      </c>
      <c r="EZ76" s="1">
        <v>161</v>
      </c>
      <c r="FA76" s="1">
        <v>170</v>
      </c>
      <c r="FB76" s="1">
        <v>364</v>
      </c>
      <c r="FC76" s="1">
        <v>183</v>
      </c>
      <c r="FD76" s="1">
        <v>182</v>
      </c>
      <c r="FE76" s="3">
        <v>-0.27</v>
      </c>
      <c r="FF76" s="3">
        <v>-60</v>
      </c>
      <c r="FG76" s="3">
        <v>-9.32</v>
      </c>
      <c r="FH76" s="1">
        <v>14</v>
      </c>
      <c r="FI76" s="1">
        <v>26</v>
      </c>
      <c r="FJ76" s="1">
        <v>12</v>
      </c>
      <c r="FK76" s="1">
        <v>25</v>
      </c>
      <c r="FL76" s="1">
        <v>28</v>
      </c>
      <c r="FM76" s="1">
        <v>108</v>
      </c>
      <c r="FN76" s="1">
        <v>80</v>
      </c>
      <c r="FO76" s="1">
        <v>62</v>
      </c>
      <c r="FP76" s="1">
        <v>10</v>
      </c>
      <c r="FQ76" s="1">
        <v>5</v>
      </c>
      <c r="FR76" s="1">
        <v>5</v>
      </c>
      <c r="FS76" s="3">
        <v>0.03</v>
      </c>
      <c r="FT76" s="3">
        <v>0.04</v>
      </c>
      <c r="FU76" s="3">
        <v>0.07</v>
      </c>
      <c r="FV76" s="3">
        <v>0.03</v>
      </c>
      <c r="FW76" s="3">
        <v>0.07</v>
      </c>
      <c r="FX76" s="3">
        <v>0.08</v>
      </c>
      <c r="FY76" s="3">
        <v>0.3</v>
      </c>
      <c r="FZ76" s="3">
        <v>0.22</v>
      </c>
      <c r="GA76" s="3">
        <v>0.17</v>
      </c>
      <c r="GB76" s="1">
        <v>1</v>
      </c>
      <c r="GC76" s="1">
        <v>1</v>
      </c>
      <c r="GD76" s="3">
        <v>0.11</v>
      </c>
      <c r="GE76" s="3">
        <v>0.64</v>
      </c>
      <c r="GF76" s="3">
        <v>0</v>
      </c>
      <c r="GG76" s="1">
        <v>1</v>
      </c>
      <c r="GH76" s="3">
        <v>0.04</v>
      </c>
      <c r="GI76" s="3">
        <v>0.01</v>
      </c>
      <c r="GJ76" s="3">
        <v>0.03</v>
      </c>
      <c r="GK76" s="1">
        <v>5</v>
      </c>
      <c r="GL76" s="3">
        <v>0.09</v>
      </c>
      <c r="GM76" s="3">
        <v>0.15</v>
      </c>
      <c r="GN76">
        <v>7</v>
      </c>
      <c r="GO76">
        <v>1</v>
      </c>
      <c r="GP76"/>
      <c r="GQ76"/>
      <c r="GR76"/>
      <c r="GS76">
        <v>1</v>
      </c>
      <c r="GT76"/>
      <c r="GU76">
        <v>1</v>
      </c>
      <c r="GV76">
        <v>1</v>
      </c>
      <c r="GW76">
        <v>3</v>
      </c>
      <c r="GX76"/>
      <c r="GY76">
        <v>3</v>
      </c>
      <c r="GZ76">
        <v>1</v>
      </c>
      <c r="HA76">
        <v>2</v>
      </c>
      <c r="HB76">
        <v>1</v>
      </c>
      <c r="HC76"/>
      <c r="HD76">
        <v>1</v>
      </c>
      <c r="HE76"/>
      <c r="HF76"/>
      <c r="HG76">
        <v>2</v>
      </c>
      <c r="HH76">
        <v>1</v>
      </c>
      <c r="HI76"/>
      <c r="HJ76"/>
      <c r="HK76"/>
      <c r="HL76"/>
      <c r="HM76">
        <v>3</v>
      </c>
      <c r="HN76"/>
      <c r="HO76"/>
      <c r="HP76" s="31">
        <f t="shared" si="43"/>
        <v>0.08139534883720931</v>
      </c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2.75">
      <c r="A77" s="24">
        <v>513</v>
      </c>
      <c r="B77" s="25" t="s">
        <v>170</v>
      </c>
      <c r="C77" s="26">
        <v>51</v>
      </c>
      <c r="D77" s="25" t="s">
        <v>458</v>
      </c>
      <c r="E77" s="26">
        <v>5</v>
      </c>
      <c r="F77" s="25" t="s">
        <v>459</v>
      </c>
      <c r="G77" s="26">
        <f t="shared" si="29"/>
        <v>0</v>
      </c>
      <c r="H77" s="26">
        <f t="shared" si="30"/>
        <v>0</v>
      </c>
      <c r="I77" s="26">
        <f t="shared" si="31"/>
        <v>0</v>
      </c>
      <c r="J77" s="26">
        <f t="shared" si="32"/>
        <v>1</v>
      </c>
      <c r="K77" t="s">
        <v>614</v>
      </c>
      <c r="L77" s="26">
        <v>0</v>
      </c>
      <c r="M77" s="26">
        <v>0</v>
      </c>
      <c r="N77" s="26">
        <v>0</v>
      </c>
      <c r="O77" s="1" t="s">
        <v>140</v>
      </c>
      <c r="P77" s="26">
        <f t="shared" si="33"/>
        <v>0</v>
      </c>
      <c r="Q77" s="26">
        <f t="shared" si="34"/>
        <v>0</v>
      </c>
      <c r="R77" s="26">
        <f t="shared" si="35"/>
        <v>0</v>
      </c>
      <c r="S77" s="26">
        <f t="shared" si="36"/>
        <v>1</v>
      </c>
      <c r="T77" s="26">
        <f t="shared" si="37"/>
        <v>0</v>
      </c>
      <c r="U77" s="26">
        <f t="shared" si="38"/>
        <v>0</v>
      </c>
      <c r="V77" s="26">
        <f t="shared" si="39"/>
        <v>0</v>
      </c>
      <c r="W77" s="1" t="s">
        <v>481</v>
      </c>
      <c r="X77" s="1">
        <v>0</v>
      </c>
      <c r="Y77" s="55">
        <v>146</v>
      </c>
      <c r="Z77" s="31">
        <f t="shared" si="41"/>
        <v>0.04591194968553459</v>
      </c>
      <c r="AA77">
        <v>32</v>
      </c>
      <c r="AB77">
        <v>78</v>
      </c>
      <c r="AC77">
        <v>31</v>
      </c>
      <c r="AD77">
        <v>5</v>
      </c>
      <c r="AE77" s="2">
        <v>418.898</v>
      </c>
      <c r="AF77" s="3">
        <v>2696.6</v>
      </c>
      <c r="AG77" s="1">
        <v>11296</v>
      </c>
      <c r="AH77" s="1">
        <v>5409</v>
      </c>
      <c r="AI77" s="1">
        <v>5887</v>
      </c>
      <c r="AJ77" s="1">
        <v>747</v>
      </c>
      <c r="AK77" s="33">
        <f t="shared" si="42"/>
        <v>0.19022154316271964</v>
      </c>
      <c r="AL77" s="1">
        <v>441</v>
      </c>
      <c r="AM77" s="1">
        <v>306</v>
      </c>
      <c r="AN77" s="1">
        <v>641</v>
      </c>
      <c r="AO77" s="1">
        <v>106</v>
      </c>
      <c r="AP77" s="1">
        <v>549</v>
      </c>
      <c r="AQ77" s="1">
        <v>198</v>
      </c>
      <c r="AR77" s="1">
        <v>10</v>
      </c>
      <c r="AS77" s="1">
        <v>80</v>
      </c>
      <c r="AT77" s="1">
        <v>538</v>
      </c>
      <c r="AU77" s="1">
        <v>119</v>
      </c>
      <c r="AV77" s="1">
        <v>333</v>
      </c>
      <c r="AW77" s="1">
        <v>428</v>
      </c>
      <c r="AX77" s="1">
        <v>294</v>
      </c>
      <c r="AY77" s="1">
        <v>194</v>
      </c>
      <c r="AZ77" s="1">
        <v>118</v>
      </c>
      <c r="BA77" s="1">
        <v>10</v>
      </c>
      <c r="BB77" s="1">
        <v>2</v>
      </c>
      <c r="BC77" s="1">
        <v>26</v>
      </c>
      <c r="BD77" s="1">
        <v>73</v>
      </c>
      <c r="BE77" s="1">
        <v>81</v>
      </c>
      <c r="BF77" s="1">
        <v>10</v>
      </c>
      <c r="BG77" s="1">
        <v>37</v>
      </c>
      <c r="BH77" s="4">
        <v>6587</v>
      </c>
      <c r="BI77" s="11">
        <v>26.825565507818432</v>
      </c>
      <c r="BJ77" s="13">
        <v>54.28875056930317</v>
      </c>
      <c r="BK77" s="11">
        <v>6.391376954607559</v>
      </c>
      <c r="BL77" s="11">
        <v>5.009867921663883</v>
      </c>
      <c r="BM77" s="11">
        <v>1.563686048276909</v>
      </c>
      <c r="BN77" s="11">
        <v>5.920752998330045</v>
      </c>
      <c r="BO77" s="4">
        <v>4531</v>
      </c>
      <c r="BP77" s="11">
        <v>36.30545133524608</v>
      </c>
      <c r="BQ77" s="13">
        <v>49.01787684837784</v>
      </c>
      <c r="BR77" s="11">
        <v>3.20017656146546</v>
      </c>
      <c r="BS77" s="11">
        <v>2.4497903332597657</v>
      </c>
      <c r="BT77" s="11">
        <v>1.434561906863827</v>
      </c>
      <c r="BU77" s="11">
        <v>7.592143014787023</v>
      </c>
      <c r="BV77" s="1">
        <v>67</v>
      </c>
      <c r="BW77" s="1">
        <v>355</v>
      </c>
      <c r="BX77" s="1">
        <v>71617</v>
      </c>
      <c r="BY77" s="1">
        <v>20983</v>
      </c>
      <c r="BZ77" s="1">
        <v>14088</v>
      </c>
      <c r="CA77" s="1">
        <v>2</v>
      </c>
      <c r="CC77" s="1">
        <v>3180</v>
      </c>
      <c r="CD77" s="1">
        <v>1854</v>
      </c>
      <c r="CE77" s="1">
        <v>1326</v>
      </c>
      <c r="CF77" s="1">
        <v>2944</v>
      </c>
      <c r="CG77" s="1">
        <v>236</v>
      </c>
      <c r="CH77" s="1">
        <v>1745</v>
      </c>
      <c r="CI77" s="1">
        <v>1435</v>
      </c>
      <c r="CJ77" s="38">
        <v>4425</v>
      </c>
      <c r="CK77" s="38">
        <v>233</v>
      </c>
      <c r="CL77" s="38">
        <v>353</v>
      </c>
      <c r="CM77" s="38">
        <v>1802</v>
      </c>
      <c r="CN77" s="38">
        <v>2037</v>
      </c>
      <c r="CO77" s="39">
        <f t="shared" si="40"/>
        <v>0.05265536723163842</v>
      </c>
      <c r="CP77" s="35">
        <v>10958</v>
      </c>
      <c r="CQ77" s="38">
        <v>4051</v>
      </c>
      <c r="CR77" s="35">
        <v>482</v>
      </c>
      <c r="CS77" s="35">
        <v>2194</v>
      </c>
      <c r="CT77" s="35">
        <v>21</v>
      </c>
      <c r="CU77" s="35">
        <v>3801</v>
      </c>
      <c r="CV77" s="35">
        <v>409</v>
      </c>
      <c r="CW77" s="36">
        <v>316</v>
      </c>
      <c r="CX77" s="36">
        <v>88</v>
      </c>
      <c r="CY77" s="36">
        <v>109</v>
      </c>
      <c r="CZ77" s="36">
        <v>104</v>
      </c>
      <c r="DA77" s="36">
        <v>15</v>
      </c>
      <c r="DB77" s="38">
        <v>2261</v>
      </c>
      <c r="DC77" s="35">
        <v>917</v>
      </c>
      <c r="DD77" s="35">
        <v>664</v>
      </c>
      <c r="DE77" s="35">
        <v>370</v>
      </c>
      <c r="DF77" s="35">
        <v>310</v>
      </c>
      <c r="DG77" s="35">
        <v>528.7247677738409</v>
      </c>
      <c r="DH77" s="42">
        <v>7.155063291139258</v>
      </c>
      <c r="DI77" s="42">
        <v>0.5109604519774018</v>
      </c>
      <c r="DJ77" s="1">
        <v>730</v>
      </c>
      <c r="DK77" s="1">
        <v>697</v>
      </c>
      <c r="DL77" s="1">
        <v>125750</v>
      </c>
      <c r="DM77" s="1">
        <v>16</v>
      </c>
      <c r="DN77" s="1">
        <v>63</v>
      </c>
      <c r="DO77" s="1">
        <v>4001</v>
      </c>
      <c r="DP77" s="1">
        <v>5229</v>
      </c>
      <c r="DQ77" s="1">
        <v>60</v>
      </c>
      <c r="DR77" s="1">
        <v>247</v>
      </c>
      <c r="DS77" s="1">
        <v>1332</v>
      </c>
      <c r="DT77" s="1">
        <v>1971</v>
      </c>
      <c r="DU77" s="1">
        <v>1049</v>
      </c>
      <c r="DV77" s="1">
        <v>385</v>
      </c>
      <c r="DW77" s="1">
        <v>185</v>
      </c>
      <c r="DX77" s="1">
        <v>122</v>
      </c>
      <c r="DY77" s="1">
        <v>229</v>
      </c>
      <c r="DZ77" s="1">
        <v>93</v>
      </c>
      <c r="EA77" s="1">
        <v>179</v>
      </c>
      <c r="EB77" s="1">
        <v>1</v>
      </c>
      <c r="EC77" s="1">
        <v>12</v>
      </c>
      <c r="ED77" s="1">
        <v>5</v>
      </c>
      <c r="EE77" s="1">
        <v>10</v>
      </c>
      <c r="EF77" s="1">
        <v>6</v>
      </c>
      <c r="EG77" s="1">
        <v>9</v>
      </c>
      <c r="EH77" s="1">
        <v>2</v>
      </c>
      <c r="EI77" s="1">
        <v>2</v>
      </c>
      <c r="EJ77" s="1">
        <v>1</v>
      </c>
      <c r="EK77" s="1">
        <v>2</v>
      </c>
      <c r="EL77" s="1">
        <v>9</v>
      </c>
      <c r="EM77" s="1">
        <v>7</v>
      </c>
      <c r="EN77" s="1">
        <v>5</v>
      </c>
      <c r="EO77" s="1">
        <v>8</v>
      </c>
      <c r="EP77" s="1">
        <v>13227</v>
      </c>
      <c r="EQ77" s="1">
        <v>6452</v>
      </c>
      <c r="ER77" s="1">
        <v>6775</v>
      </c>
      <c r="ES77" s="1">
        <v>11595</v>
      </c>
      <c r="ET77" s="1">
        <v>5439</v>
      </c>
      <c r="EU77" s="1">
        <v>6156</v>
      </c>
      <c r="EV77" s="1">
        <v>10522</v>
      </c>
      <c r="EW77" s="1">
        <v>4922</v>
      </c>
      <c r="EX77" s="1">
        <v>5600</v>
      </c>
      <c r="EY77" s="1">
        <v>11412</v>
      </c>
      <c r="EZ77" s="1">
        <v>5471</v>
      </c>
      <c r="FA77" s="1">
        <v>5941</v>
      </c>
      <c r="FB77" s="1">
        <v>11296</v>
      </c>
      <c r="FC77" s="1">
        <v>5409</v>
      </c>
      <c r="FD77" s="1">
        <v>5887</v>
      </c>
      <c r="FE77" s="3">
        <v>-14.6</v>
      </c>
      <c r="FF77" s="3">
        <v>-12.34</v>
      </c>
      <c r="FG77" s="3">
        <v>-13.72</v>
      </c>
      <c r="FH77" s="1">
        <v>693</v>
      </c>
      <c r="FI77" s="1">
        <v>1146</v>
      </c>
      <c r="FJ77" s="1">
        <v>335</v>
      </c>
      <c r="FK77" s="1">
        <v>939</v>
      </c>
      <c r="FL77" s="1">
        <v>655</v>
      </c>
      <c r="FM77" s="1">
        <v>3271</v>
      </c>
      <c r="FN77" s="1">
        <v>2207</v>
      </c>
      <c r="FO77" s="1">
        <v>2081</v>
      </c>
      <c r="FP77" s="1">
        <v>1169</v>
      </c>
      <c r="FQ77" s="1">
        <v>589</v>
      </c>
      <c r="FR77" s="1">
        <v>580</v>
      </c>
      <c r="FS77" s="3">
        <v>0.1</v>
      </c>
      <c r="FT77" s="3">
        <v>0.06</v>
      </c>
      <c r="FU77" s="3">
        <v>0.1</v>
      </c>
      <c r="FV77" s="3">
        <v>0.03</v>
      </c>
      <c r="FW77" s="3">
        <v>0.08</v>
      </c>
      <c r="FX77" s="3">
        <v>0.06</v>
      </c>
      <c r="FY77" s="3">
        <v>0.29</v>
      </c>
      <c r="FZ77" s="3">
        <v>0.2</v>
      </c>
      <c r="GA77" s="3">
        <v>0.18</v>
      </c>
      <c r="GB77" s="1">
        <v>5</v>
      </c>
      <c r="GC77" s="1">
        <v>3</v>
      </c>
      <c r="GD77" s="3">
        <v>0.69</v>
      </c>
      <c r="GE77" s="3">
        <v>0.19</v>
      </c>
      <c r="GF77" s="3">
        <v>0.02</v>
      </c>
      <c r="GG77" s="1">
        <v>4</v>
      </c>
      <c r="GH77" s="3">
        <v>0.07</v>
      </c>
      <c r="GI77" s="3">
        <v>0.05</v>
      </c>
      <c r="GJ77" s="3">
        <v>0.02</v>
      </c>
      <c r="GK77" s="1">
        <v>4</v>
      </c>
      <c r="GL77" s="3">
        <v>0.15</v>
      </c>
      <c r="GM77" s="3">
        <v>0.13</v>
      </c>
      <c r="GN77">
        <v>146</v>
      </c>
      <c r="GO77">
        <v>10</v>
      </c>
      <c r="GP77">
        <v>15</v>
      </c>
      <c r="GQ77">
        <v>18</v>
      </c>
      <c r="GR77">
        <v>13</v>
      </c>
      <c r="GS77">
        <v>15</v>
      </c>
      <c r="GT77">
        <v>14</v>
      </c>
      <c r="GU77">
        <v>16</v>
      </c>
      <c r="GV77">
        <v>12</v>
      </c>
      <c r="GW77">
        <v>16</v>
      </c>
      <c r="GX77">
        <v>17</v>
      </c>
      <c r="GY77">
        <v>32</v>
      </c>
      <c r="GZ77">
        <v>78</v>
      </c>
      <c r="HA77">
        <v>31</v>
      </c>
      <c r="HB77">
        <v>5</v>
      </c>
      <c r="HC77"/>
      <c r="HD77">
        <v>20</v>
      </c>
      <c r="HE77"/>
      <c r="HF77"/>
      <c r="HG77">
        <v>11</v>
      </c>
      <c r="HH77">
        <v>67</v>
      </c>
      <c r="HI77">
        <v>13</v>
      </c>
      <c r="HJ77"/>
      <c r="HK77">
        <v>4</v>
      </c>
      <c r="HL77">
        <v>5</v>
      </c>
      <c r="HM77">
        <v>17</v>
      </c>
      <c r="HN77">
        <v>6</v>
      </c>
      <c r="HO77">
        <v>3</v>
      </c>
      <c r="HP77" s="31">
        <f t="shared" si="43"/>
        <v>0.04591194968553459</v>
      </c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2.75">
      <c r="A78" s="24">
        <v>514</v>
      </c>
      <c r="B78" s="25" t="s">
        <v>171</v>
      </c>
      <c r="C78" s="26">
        <v>51</v>
      </c>
      <c r="D78" s="25" t="s">
        <v>458</v>
      </c>
      <c r="E78" s="26">
        <v>5</v>
      </c>
      <c r="F78" s="25" t="s">
        <v>459</v>
      </c>
      <c r="G78" s="26">
        <f t="shared" si="29"/>
        <v>0</v>
      </c>
      <c r="H78" s="26">
        <f t="shared" si="30"/>
        <v>0</v>
      </c>
      <c r="I78" s="26">
        <f t="shared" si="31"/>
        <v>0</v>
      </c>
      <c r="J78" s="26">
        <f t="shared" si="32"/>
        <v>1</v>
      </c>
      <c r="K78" t="s">
        <v>614</v>
      </c>
      <c r="L78" s="26">
        <v>0</v>
      </c>
      <c r="M78" s="26">
        <v>0</v>
      </c>
      <c r="N78" s="26">
        <v>0</v>
      </c>
      <c r="O78" s="1" t="s">
        <v>143</v>
      </c>
      <c r="P78" s="26">
        <f t="shared" si="33"/>
        <v>0</v>
      </c>
      <c r="Q78" s="26">
        <f t="shared" si="34"/>
        <v>0</v>
      </c>
      <c r="R78" s="26">
        <f t="shared" si="35"/>
        <v>0</v>
      </c>
      <c r="S78" s="26">
        <f t="shared" si="36"/>
        <v>0</v>
      </c>
      <c r="T78" s="26">
        <f t="shared" si="37"/>
        <v>1</v>
      </c>
      <c r="U78" s="26">
        <f t="shared" si="38"/>
        <v>0</v>
      </c>
      <c r="V78" s="26">
        <f t="shared" si="39"/>
        <v>0</v>
      </c>
      <c r="W78" s="1" t="s">
        <v>144</v>
      </c>
      <c r="X78" s="1">
        <v>0</v>
      </c>
      <c r="Y78" s="55">
        <v>117</v>
      </c>
      <c r="Z78" s="31">
        <f t="shared" si="41"/>
        <v>0.04611746156878203</v>
      </c>
      <c r="AA78">
        <v>25</v>
      </c>
      <c r="AB78">
        <v>48</v>
      </c>
      <c r="AC78">
        <v>38</v>
      </c>
      <c r="AD78">
        <v>6</v>
      </c>
      <c r="AE78" s="2">
        <v>340.503</v>
      </c>
      <c r="AF78" s="3">
        <v>2961.5</v>
      </c>
      <c r="AG78" s="1">
        <v>10084</v>
      </c>
      <c r="AH78" s="1">
        <v>4858</v>
      </c>
      <c r="AI78" s="1">
        <v>5226</v>
      </c>
      <c r="AJ78" s="1">
        <v>428</v>
      </c>
      <c r="AK78" s="33">
        <f t="shared" si="42"/>
        <v>0.14435075885328835</v>
      </c>
      <c r="AL78" s="1">
        <v>229</v>
      </c>
      <c r="AM78" s="1">
        <v>199</v>
      </c>
      <c r="AN78" s="1">
        <v>387</v>
      </c>
      <c r="AO78" s="1">
        <v>41</v>
      </c>
      <c r="AP78" s="1">
        <v>244</v>
      </c>
      <c r="AQ78" s="1">
        <v>184</v>
      </c>
      <c r="AR78" s="1">
        <v>7</v>
      </c>
      <c r="AS78" s="1">
        <v>30</v>
      </c>
      <c r="AT78" s="1">
        <v>294</v>
      </c>
      <c r="AU78" s="1">
        <v>97</v>
      </c>
      <c r="AV78" s="1">
        <v>164</v>
      </c>
      <c r="AW78" s="1">
        <v>341</v>
      </c>
      <c r="AX78" s="1">
        <v>270</v>
      </c>
      <c r="AY78" s="1">
        <v>202</v>
      </c>
      <c r="AZ78" s="1">
        <v>131</v>
      </c>
      <c r="BA78" s="1">
        <v>5</v>
      </c>
      <c r="BB78" s="1">
        <v>0</v>
      </c>
      <c r="BC78" s="1">
        <v>15</v>
      </c>
      <c r="BD78" s="1">
        <v>49</v>
      </c>
      <c r="BE78" s="1">
        <v>50</v>
      </c>
      <c r="BF78" s="1">
        <v>4</v>
      </c>
      <c r="BG78" s="1">
        <v>15</v>
      </c>
      <c r="BH78" s="4">
        <v>6052</v>
      </c>
      <c r="BI78" s="11">
        <v>27.115003304692664</v>
      </c>
      <c r="BJ78" s="13">
        <v>48.87640449438202</v>
      </c>
      <c r="BK78" s="11">
        <v>10.855915399867811</v>
      </c>
      <c r="BL78" s="11">
        <v>7.9477858559153995</v>
      </c>
      <c r="BM78" s="11">
        <v>1.4705882352941175</v>
      </c>
      <c r="BN78" s="11">
        <v>3.7343027098479844</v>
      </c>
      <c r="BO78" s="4">
        <v>4605</v>
      </c>
      <c r="BP78" s="11">
        <v>40.108577633007606</v>
      </c>
      <c r="BQ78" s="13">
        <v>42.062975027144404</v>
      </c>
      <c r="BR78" s="11">
        <v>6.905537459283388</v>
      </c>
      <c r="BS78" s="11">
        <v>3.930510314875136</v>
      </c>
      <c r="BT78" s="11">
        <v>1.476655808903366</v>
      </c>
      <c r="BU78" s="11">
        <v>5.515743756786102</v>
      </c>
      <c r="BV78" s="1">
        <v>50</v>
      </c>
      <c r="BW78" s="1">
        <v>189</v>
      </c>
      <c r="BX78" s="1">
        <v>40724</v>
      </c>
      <c r="BY78" s="1">
        <v>17999</v>
      </c>
      <c r="BZ78" s="1">
        <v>6105</v>
      </c>
      <c r="CA78" s="1">
        <v>3</v>
      </c>
      <c r="CB78" s="1">
        <v>221</v>
      </c>
      <c r="CC78" s="1">
        <v>2537</v>
      </c>
      <c r="CD78" s="1">
        <v>1342</v>
      </c>
      <c r="CE78" s="1">
        <v>1195</v>
      </c>
      <c r="CF78" s="1">
        <v>2459</v>
      </c>
      <c r="CG78" s="1">
        <v>78</v>
      </c>
      <c r="CH78" s="1">
        <v>910</v>
      </c>
      <c r="CI78" s="1">
        <v>1627</v>
      </c>
      <c r="CJ78" s="38">
        <v>3646</v>
      </c>
      <c r="CK78" s="38">
        <v>291</v>
      </c>
      <c r="CL78" s="38">
        <v>504</v>
      </c>
      <c r="CM78" s="38">
        <v>1784</v>
      </c>
      <c r="CN78" s="38">
        <v>1067</v>
      </c>
      <c r="CO78" s="39">
        <f t="shared" si="40"/>
        <v>0.07981349424026331</v>
      </c>
      <c r="CP78" s="35">
        <v>9414</v>
      </c>
      <c r="CQ78" s="38">
        <v>3322</v>
      </c>
      <c r="CR78" s="35">
        <v>296</v>
      </c>
      <c r="CS78" s="35">
        <v>2142</v>
      </c>
      <c r="CT78" s="35">
        <v>36</v>
      </c>
      <c r="CU78" s="35">
        <v>2945</v>
      </c>
      <c r="CV78" s="35">
        <v>673</v>
      </c>
      <c r="CW78" s="36">
        <v>256</v>
      </c>
      <c r="CX78" s="36">
        <v>50</v>
      </c>
      <c r="CY78" s="36">
        <v>86</v>
      </c>
      <c r="CZ78" s="36">
        <v>100</v>
      </c>
      <c r="DA78" s="36">
        <v>20</v>
      </c>
      <c r="DB78" s="38">
        <v>2374</v>
      </c>
      <c r="DC78" s="35">
        <v>423</v>
      </c>
      <c r="DD78" s="35">
        <v>293</v>
      </c>
      <c r="DE78" s="35">
        <v>512</v>
      </c>
      <c r="DF78" s="35">
        <v>1146</v>
      </c>
      <c r="DG78" s="35">
        <v>695.4210886005732</v>
      </c>
      <c r="DH78" s="42">
        <v>9.2734375</v>
      </c>
      <c r="DI78" s="42">
        <v>0.6511245200219411</v>
      </c>
      <c r="DJ78" s="1">
        <v>257</v>
      </c>
      <c r="DK78" s="1">
        <v>224</v>
      </c>
      <c r="DL78" s="1">
        <v>23288</v>
      </c>
      <c r="DM78" s="1">
        <v>13</v>
      </c>
      <c r="DN78" s="1">
        <v>42</v>
      </c>
      <c r="DO78" s="1">
        <v>2749</v>
      </c>
      <c r="DP78" s="1">
        <v>4314</v>
      </c>
      <c r="DQ78" s="1">
        <v>34</v>
      </c>
      <c r="DR78" s="1">
        <v>117</v>
      </c>
      <c r="DS78" s="1">
        <v>757</v>
      </c>
      <c r="DT78" s="1">
        <v>1556</v>
      </c>
      <c r="DU78" s="1">
        <v>1016</v>
      </c>
      <c r="DV78" s="1">
        <v>495</v>
      </c>
      <c r="DW78" s="1">
        <v>339</v>
      </c>
      <c r="DX78" s="1">
        <v>156</v>
      </c>
      <c r="DY78" s="1">
        <v>228</v>
      </c>
      <c r="DZ78" s="1">
        <v>124</v>
      </c>
      <c r="EA78" s="1">
        <v>188</v>
      </c>
      <c r="EB78" s="1">
        <v>14</v>
      </c>
      <c r="EC78" s="1">
        <v>15</v>
      </c>
      <c r="ED78" s="1">
        <v>1</v>
      </c>
      <c r="EE78" s="1">
        <v>6</v>
      </c>
      <c r="EF78" s="1">
        <v>2</v>
      </c>
      <c r="EG78" s="1">
        <v>3</v>
      </c>
      <c r="EH78" s="1">
        <v>1</v>
      </c>
      <c r="EI78" s="1">
        <v>6</v>
      </c>
      <c r="EK78" s="1">
        <v>3</v>
      </c>
      <c r="EL78" s="1">
        <v>2</v>
      </c>
      <c r="EM78" s="1">
        <v>6</v>
      </c>
      <c r="EN78" s="1">
        <v>12</v>
      </c>
      <c r="EO78" s="1">
        <v>1</v>
      </c>
      <c r="EP78" s="1">
        <v>11403</v>
      </c>
      <c r="EQ78" s="1">
        <v>5382</v>
      </c>
      <c r="ER78" s="1">
        <v>6021</v>
      </c>
      <c r="ES78" s="1">
        <v>10239</v>
      </c>
      <c r="ET78" s="1">
        <v>4777</v>
      </c>
      <c r="EU78" s="1">
        <v>5463</v>
      </c>
      <c r="EV78" s="1">
        <v>9405</v>
      </c>
      <c r="EW78" s="1">
        <v>4352</v>
      </c>
      <c r="EX78" s="1">
        <v>5053</v>
      </c>
      <c r="EY78" s="1">
        <v>10309</v>
      </c>
      <c r="EZ78" s="1">
        <v>4872</v>
      </c>
      <c r="FA78" s="1">
        <v>5437</v>
      </c>
      <c r="FB78" s="1">
        <v>10084</v>
      </c>
      <c r="FC78" s="1">
        <v>4858</v>
      </c>
      <c r="FD78" s="1">
        <v>5226</v>
      </c>
      <c r="FE78" s="3">
        <v>-11.57</v>
      </c>
      <c r="FF78" s="3">
        <v>-10.21</v>
      </c>
      <c r="FG78" s="3">
        <v>-9.59</v>
      </c>
      <c r="FH78" s="1">
        <v>490</v>
      </c>
      <c r="FI78" s="1">
        <v>798</v>
      </c>
      <c r="FJ78" s="1">
        <v>370</v>
      </c>
      <c r="FK78" s="1">
        <v>799</v>
      </c>
      <c r="FL78" s="1">
        <v>589</v>
      </c>
      <c r="FM78" s="1">
        <v>2903</v>
      </c>
      <c r="FN78" s="1">
        <v>2049</v>
      </c>
      <c r="FO78" s="1">
        <v>2032</v>
      </c>
      <c r="FP78" s="1">
        <v>936</v>
      </c>
      <c r="FQ78" s="1">
        <v>618</v>
      </c>
      <c r="FR78" s="1">
        <v>318</v>
      </c>
      <c r="FS78" s="3">
        <v>0.09</v>
      </c>
      <c r="FT78" s="3">
        <v>0.05</v>
      </c>
      <c r="FU78" s="3">
        <v>0.08</v>
      </c>
      <c r="FV78" s="3">
        <v>0.04</v>
      </c>
      <c r="FW78" s="3">
        <v>0.08</v>
      </c>
      <c r="FX78" s="3">
        <v>0.06</v>
      </c>
      <c r="FY78" s="3">
        <v>0.29</v>
      </c>
      <c r="FZ78" s="3">
        <v>0.2</v>
      </c>
      <c r="GA78" s="3">
        <v>0.2</v>
      </c>
      <c r="GB78" s="1">
        <v>5</v>
      </c>
      <c r="GC78" s="1">
        <v>3</v>
      </c>
      <c r="GD78" s="3">
        <v>0.79</v>
      </c>
      <c r="GE78" s="3">
        <v>0.15</v>
      </c>
      <c r="GF78" s="3">
        <v>0.01</v>
      </c>
      <c r="GG78" s="1">
        <v>4</v>
      </c>
      <c r="GH78" s="3">
        <v>0.04</v>
      </c>
      <c r="GI78" s="3">
        <v>0.02</v>
      </c>
      <c r="GJ78" s="3">
        <v>0.02</v>
      </c>
      <c r="GK78" s="1">
        <v>4</v>
      </c>
      <c r="GL78" s="3">
        <v>0.09</v>
      </c>
      <c r="GM78" s="3">
        <v>0.16</v>
      </c>
      <c r="GN78">
        <v>117</v>
      </c>
      <c r="GO78">
        <v>10</v>
      </c>
      <c r="GP78">
        <v>9</v>
      </c>
      <c r="GQ78">
        <v>8</v>
      </c>
      <c r="GR78">
        <v>15</v>
      </c>
      <c r="GS78">
        <v>10</v>
      </c>
      <c r="GT78">
        <v>14</v>
      </c>
      <c r="GU78">
        <v>11</v>
      </c>
      <c r="GV78">
        <v>12</v>
      </c>
      <c r="GW78">
        <v>10</v>
      </c>
      <c r="GX78">
        <v>18</v>
      </c>
      <c r="GY78">
        <v>25</v>
      </c>
      <c r="GZ78">
        <v>48</v>
      </c>
      <c r="HA78">
        <v>38</v>
      </c>
      <c r="HB78">
        <v>6</v>
      </c>
      <c r="HC78"/>
      <c r="HD78">
        <v>17</v>
      </c>
      <c r="HE78"/>
      <c r="HF78">
        <v>1</v>
      </c>
      <c r="HG78">
        <v>6</v>
      </c>
      <c r="HH78">
        <v>43</v>
      </c>
      <c r="HI78">
        <v>4</v>
      </c>
      <c r="HJ78">
        <v>1</v>
      </c>
      <c r="HK78">
        <v>8</v>
      </c>
      <c r="HL78">
        <v>3</v>
      </c>
      <c r="HM78">
        <v>19</v>
      </c>
      <c r="HN78">
        <v>10</v>
      </c>
      <c r="HO78">
        <v>5</v>
      </c>
      <c r="HP78" s="31">
        <f t="shared" si="43"/>
        <v>0.04611746156878203</v>
      </c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2.75">
      <c r="A79" s="24">
        <v>515</v>
      </c>
      <c r="B79" s="25" t="s">
        <v>461</v>
      </c>
      <c r="C79" s="26">
        <v>51</v>
      </c>
      <c r="D79" s="25" t="s">
        <v>458</v>
      </c>
      <c r="E79" s="26">
        <v>5</v>
      </c>
      <c r="F79" s="25" t="s">
        <v>459</v>
      </c>
      <c r="G79" s="26">
        <f t="shared" si="29"/>
        <v>0</v>
      </c>
      <c r="H79" s="26">
        <f t="shared" si="30"/>
        <v>0</v>
      </c>
      <c r="I79" s="26">
        <f t="shared" si="31"/>
        <v>0</v>
      </c>
      <c r="J79" s="26">
        <f t="shared" si="32"/>
        <v>1</v>
      </c>
      <c r="K79" t="s">
        <v>612</v>
      </c>
      <c r="L79" s="26">
        <v>0</v>
      </c>
      <c r="M79" s="26">
        <v>0</v>
      </c>
      <c r="N79" s="26">
        <v>1</v>
      </c>
      <c r="O79" s="1" t="s">
        <v>150</v>
      </c>
      <c r="P79" s="26">
        <f t="shared" si="33"/>
        <v>0</v>
      </c>
      <c r="Q79" s="26">
        <f t="shared" si="34"/>
        <v>0</v>
      </c>
      <c r="R79" s="26">
        <f t="shared" si="35"/>
        <v>0</v>
      </c>
      <c r="S79" s="26">
        <f t="shared" si="36"/>
        <v>0</v>
      </c>
      <c r="T79" s="26">
        <f t="shared" si="37"/>
        <v>0</v>
      </c>
      <c r="U79" s="26">
        <f t="shared" si="38"/>
        <v>0</v>
      </c>
      <c r="V79" s="26">
        <f t="shared" si="39"/>
        <v>0</v>
      </c>
      <c r="W79" s="1" t="s">
        <v>484</v>
      </c>
      <c r="X79" s="1">
        <v>0</v>
      </c>
      <c r="Y79" s="55">
        <v>51</v>
      </c>
      <c r="Z79" s="31">
        <f t="shared" si="41"/>
        <v>0.03163771712158809</v>
      </c>
      <c r="AA79">
        <v>12</v>
      </c>
      <c r="AB79">
        <v>21</v>
      </c>
      <c r="AC79">
        <v>17</v>
      </c>
      <c r="AD79">
        <v>1</v>
      </c>
      <c r="AE79" s="2">
        <v>281.721</v>
      </c>
      <c r="AF79" s="3">
        <v>2134.73</v>
      </c>
      <c r="AG79" s="1">
        <v>6014</v>
      </c>
      <c r="AH79" s="1">
        <v>2790</v>
      </c>
      <c r="AI79" s="1">
        <v>3224</v>
      </c>
      <c r="AJ79" s="1">
        <v>280</v>
      </c>
      <c r="AK79" s="33">
        <f t="shared" si="42"/>
        <v>0.14799154334038056</v>
      </c>
      <c r="AL79" s="1">
        <v>140</v>
      </c>
      <c r="AM79" s="1">
        <v>140</v>
      </c>
      <c r="AN79" s="1">
        <v>248</v>
      </c>
      <c r="AO79" s="1">
        <v>32</v>
      </c>
      <c r="AP79" s="1">
        <v>129</v>
      </c>
      <c r="AQ79" s="1">
        <v>151</v>
      </c>
      <c r="AR79" s="1">
        <v>3</v>
      </c>
      <c r="AS79" s="1">
        <v>15</v>
      </c>
      <c r="AT79" s="1">
        <v>193</v>
      </c>
      <c r="AU79" s="1">
        <v>69</v>
      </c>
      <c r="AV79" s="1">
        <v>120</v>
      </c>
      <c r="AW79" s="1">
        <v>285</v>
      </c>
      <c r="AX79" s="1">
        <v>221</v>
      </c>
      <c r="AY79" s="1">
        <v>127</v>
      </c>
      <c r="AZ79" s="1">
        <v>100</v>
      </c>
      <c r="BA79" s="1">
        <v>0</v>
      </c>
      <c r="BB79" s="1">
        <v>0</v>
      </c>
      <c r="BC79" s="1">
        <v>62</v>
      </c>
      <c r="BD79" s="1">
        <v>32</v>
      </c>
      <c r="BE79" s="1">
        <v>42</v>
      </c>
      <c r="BF79" s="1">
        <v>10</v>
      </c>
      <c r="BG79" s="1">
        <v>12</v>
      </c>
      <c r="BH79" s="4">
        <v>4096</v>
      </c>
      <c r="BI79" s="11">
        <v>31.54296875</v>
      </c>
      <c r="BJ79" s="13">
        <v>43.7744140625</v>
      </c>
      <c r="BK79" s="11">
        <v>10.7666015625</v>
      </c>
      <c r="BL79" s="11">
        <v>8.69140625</v>
      </c>
      <c r="BM79" s="11">
        <v>2.05078125</v>
      </c>
      <c r="BN79" s="11">
        <v>3.173828125</v>
      </c>
      <c r="BO79" s="4">
        <v>3208</v>
      </c>
      <c r="BP79" s="11">
        <v>48.37905236907731</v>
      </c>
      <c r="BQ79" s="13">
        <v>36.596009975062344</v>
      </c>
      <c r="BR79" s="11">
        <v>6.265586034912718</v>
      </c>
      <c r="BS79" s="11">
        <v>3.2418952618453867</v>
      </c>
      <c r="BT79" s="11">
        <v>1.4339152119700749</v>
      </c>
      <c r="BU79" s="11">
        <v>4.08354114713217</v>
      </c>
      <c r="BV79" s="1">
        <v>22</v>
      </c>
      <c r="BW79" s="1">
        <v>100</v>
      </c>
      <c r="BX79" s="1">
        <v>17357</v>
      </c>
      <c r="BY79" s="1">
        <v>3395</v>
      </c>
      <c r="BZ79" s="1">
        <v>2435</v>
      </c>
      <c r="CA79" s="1">
        <v>2</v>
      </c>
      <c r="CC79" s="1">
        <v>1612</v>
      </c>
      <c r="CD79" s="1">
        <v>882</v>
      </c>
      <c r="CE79" s="1">
        <v>730</v>
      </c>
      <c r="CF79" s="1">
        <v>1563</v>
      </c>
      <c r="CG79" s="1">
        <v>49</v>
      </c>
      <c r="CH79" s="1">
        <v>499</v>
      </c>
      <c r="CI79" s="1">
        <v>1113</v>
      </c>
      <c r="CJ79" s="38">
        <v>2351</v>
      </c>
      <c r="CK79" s="38">
        <v>232</v>
      </c>
      <c r="CL79" s="38">
        <v>450</v>
      </c>
      <c r="CM79" s="38">
        <v>1174</v>
      </c>
      <c r="CN79" s="38">
        <v>495</v>
      </c>
      <c r="CO79" s="39">
        <f t="shared" si="40"/>
        <v>0.09868141216503616</v>
      </c>
      <c r="CP79" s="35">
        <v>5947</v>
      </c>
      <c r="CQ79" s="38">
        <v>2165</v>
      </c>
      <c r="CR79" s="35">
        <v>136</v>
      </c>
      <c r="CS79" s="35">
        <v>1465</v>
      </c>
      <c r="CT79" s="35">
        <v>65</v>
      </c>
      <c r="CU79" s="35">
        <v>1885</v>
      </c>
      <c r="CV79" s="35">
        <v>231</v>
      </c>
      <c r="CW79" s="36">
        <v>147</v>
      </c>
      <c r="CX79" s="36">
        <v>21</v>
      </c>
      <c r="CY79" s="36">
        <v>44</v>
      </c>
      <c r="CZ79" s="36">
        <v>65</v>
      </c>
      <c r="DA79" s="36">
        <v>17</v>
      </c>
      <c r="DB79" s="38">
        <v>824</v>
      </c>
      <c r="DC79" s="35">
        <v>138</v>
      </c>
      <c r="DD79" s="35">
        <v>128</v>
      </c>
      <c r="DE79" s="35">
        <v>187</v>
      </c>
      <c r="DF79" s="35">
        <v>371</v>
      </c>
      <c r="DG79" s="35">
        <v>289.30400268238225</v>
      </c>
      <c r="DH79" s="42">
        <v>5.605442176870752</v>
      </c>
      <c r="DI79" s="42">
        <v>0.3504891535516808</v>
      </c>
      <c r="DJ79" s="1">
        <v>127</v>
      </c>
      <c r="DK79" s="1">
        <v>110</v>
      </c>
      <c r="DL79" s="1">
        <v>10783</v>
      </c>
      <c r="DM79" s="1">
        <v>9</v>
      </c>
      <c r="DN79" s="1">
        <v>35</v>
      </c>
      <c r="DO79" s="1">
        <v>2062</v>
      </c>
      <c r="DP79" s="1">
        <v>2886</v>
      </c>
      <c r="DQ79" s="1">
        <v>13</v>
      </c>
      <c r="DR79" s="1">
        <v>87</v>
      </c>
      <c r="DS79" s="1">
        <v>500</v>
      </c>
      <c r="DT79" s="1">
        <v>1002</v>
      </c>
      <c r="DU79" s="1">
        <v>687</v>
      </c>
      <c r="DV79" s="1">
        <v>320</v>
      </c>
      <c r="DW79" s="1">
        <v>277</v>
      </c>
      <c r="DX79" s="1">
        <v>67</v>
      </c>
      <c r="DY79" s="1">
        <v>117</v>
      </c>
      <c r="DZ79" s="1">
        <v>50</v>
      </c>
      <c r="EA79" s="1">
        <v>92</v>
      </c>
      <c r="EB79" s="1">
        <v>2</v>
      </c>
      <c r="EC79" s="1">
        <v>4</v>
      </c>
      <c r="ED79" s="1">
        <v>4</v>
      </c>
      <c r="EE79" s="1">
        <v>5</v>
      </c>
      <c r="EF79" s="1">
        <v>2</v>
      </c>
      <c r="EG79" s="1">
        <v>7</v>
      </c>
      <c r="EH79" s="1">
        <v>1</v>
      </c>
      <c r="EI79" s="1">
        <v>3</v>
      </c>
      <c r="EK79" s="1">
        <v>3</v>
      </c>
      <c r="EL79" s="1">
        <v>1</v>
      </c>
      <c r="EM79" s="1">
        <v>2</v>
      </c>
      <c r="EN79" s="1">
        <v>7</v>
      </c>
      <c r="EO79" s="1">
        <v>1</v>
      </c>
      <c r="EP79" s="1">
        <v>5188</v>
      </c>
      <c r="EQ79" s="1">
        <v>2378</v>
      </c>
      <c r="ER79" s="1">
        <v>2810</v>
      </c>
      <c r="ES79" s="1">
        <v>5201</v>
      </c>
      <c r="ET79" s="1">
        <v>2345</v>
      </c>
      <c r="EU79" s="1">
        <v>2856</v>
      </c>
      <c r="EV79" s="1">
        <v>5593</v>
      </c>
      <c r="EW79" s="1">
        <v>2532</v>
      </c>
      <c r="EX79" s="1">
        <v>3061</v>
      </c>
      <c r="EY79" s="1">
        <v>6025</v>
      </c>
      <c r="EZ79" s="1">
        <v>2737</v>
      </c>
      <c r="FA79" s="1">
        <v>3288</v>
      </c>
      <c r="FB79" s="1">
        <v>6014</v>
      </c>
      <c r="FC79" s="1">
        <v>2790</v>
      </c>
      <c r="FD79" s="1">
        <v>3224</v>
      </c>
      <c r="FE79" s="3">
        <v>15.92</v>
      </c>
      <c r="FF79" s="3">
        <v>0.25</v>
      </c>
      <c r="FG79" s="3">
        <v>16.13</v>
      </c>
      <c r="FH79" s="1">
        <v>295</v>
      </c>
      <c r="FI79" s="1">
        <v>483</v>
      </c>
      <c r="FJ79" s="1">
        <v>167</v>
      </c>
      <c r="FK79" s="1">
        <v>322</v>
      </c>
      <c r="FL79" s="1">
        <v>274</v>
      </c>
      <c r="FM79" s="1">
        <v>1693</v>
      </c>
      <c r="FN79" s="1">
        <v>1391</v>
      </c>
      <c r="FO79" s="1">
        <v>1399</v>
      </c>
      <c r="FP79" s="1">
        <v>311</v>
      </c>
      <c r="FQ79" s="1">
        <v>153</v>
      </c>
      <c r="FR79" s="1">
        <v>158</v>
      </c>
      <c r="FS79" s="3">
        <v>0.05</v>
      </c>
      <c r="FT79" s="3">
        <v>0.05</v>
      </c>
      <c r="FU79" s="3">
        <v>0.08</v>
      </c>
      <c r="FV79" s="3">
        <v>0.03</v>
      </c>
      <c r="FW79" s="3">
        <v>0.05</v>
      </c>
      <c r="FX79" s="3">
        <v>0.05</v>
      </c>
      <c r="FY79" s="3">
        <v>0.28</v>
      </c>
      <c r="FZ79" s="3">
        <v>0.23</v>
      </c>
      <c r="GA79" s="3">
        <v>0.23</v>
      </c>
      <c r="GB79" s="1">
        <v>1</v>
      </c>
      <c r="GC79" s="1">
        <v>1</v>
      </c>
      <c r="GD79" s="3">
        <v>0.78</v>
      </c>
      <c r="GE79" s="3">
        <v>0.15</v>
      </c>
      <c r="GF79" s="3">
        <v>0</v>
      </c>
      <c r="GG79" s="1">
        <v>4</v>
      </c>
      <c r="GH79" s="3">
        <v>0.05</v>
      </c>
      <c r="GI79" s="3">
        <v>0.02</v>
      </c>
      <c r="GJ79" s="3">
        <v>0.03</v>
      </c>
      <c r="GK79" s="1">
        <v>4</v>
      </c>
      <c r="GL79" s="3">
        <v>0.08</v>
      </c>
      <c r="GM79" s="3">
        <v>0.19</v>
      </c>
      <c r="GN79">
        <v>51</v>
      </c>
      <c r="GO79">
        <v>3</v>
      </c>
      <c r="GP79">
        <v>3</v>
      </c>
      <c r="GQ79">
        <v>3</v>
      </c>
      <c r="GR79">
        <v>7</v>
      </c>
      <c r="GS79">
        <v>5</v>
      </c>
      <c r="GT79">
        <v>8</v>
      </c>
      <c r="GU79">
        <v>6</v>
      </c>
      <c r="GV79">
        <v>6</v>
      </c>
      <c r="GW79">
        <v>8</v>
      </c>
      <c r="GX79">
        <v>2</v>
      </c>
      <c r="GY79">
        <v>12</v>
      </c>
      <c r="GZ79">
        <v>21</v>
      </c>
      <c r="HA79">
        <v>17</v>
      </c>
      <c r="HB79">
        <v>1</v>
      </c>
      <c r="HC79"/>
      <c r="HD79">
        <v>10</v>
      </c>
      <c r="HE79"/>
      <c r="HF79"/>
      <c r="HG79">
        <v>2</v>
      </c>
      <c r="HH79">
        <v>19</v>
      </c>
      <c r="HI79">
        <v>2</v>
      </c>
      <c r="HJ79"/>
      <c r="HK79">
        <v>4</v>
      </c>
      <c r="HL79">
        <v>3</v>
      </c>
      <c r="HM79">
        <v>7</v>
      </c>
      <c r="HN79">
        <v>4</v>
      </c>
      <c r="HO79"/>
      <c r="HP79" s="31">
        <f t="shared" si="43"/>
        <v>0.03163771712158809</v>
      </c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2.75">
      <c r="A80" s="24">
        <v>521</v>
      </c>
      <c r="B80" s="25" t="s">
        <v>462</v>
      </c>
      <c r="C80" s="26">
        <v>52</v>
      </c>
      <c r="D80" s="25" t="s">
        <v>463</v>
      </c>
      <c r="E80" s="26">
        <v>5</v>
      </c>
      <c r="F80" s="25" t="s">
        <v>459</v>
      </c>
      <c r="G80" s="26">
        <f t="shared" si="29"/>
        <v>0</v>
      </c>
      <c r="H80" s="26">
        <f t="shared" si="30"/>
        <v>0</v>
      </c>
      <c r="I80" s="26">
        <f t="shared" si="31"/>
        <v>0</v>
      </c>
      <c r="J80" s="26">
        <f t="shared" si="32"/>
        <v>1</v>
      </c>
      <c r="K80" t="s">
        <v>613</v>
      </c>
      <c r="L80" s="26">
        <v>0</v>
      </c>
      <c r="M80" s="26">
        <v>1</v>
      </c>
      <c r="N80" s="26">
        <v>0</v>
      </c>
      <c r="O80" s="1" t="s">
        <v>472</v>
      </c>
      <c r="P80" s="26">
        <f t="shared" si="33"/>
        <v>0</v>
      </c>
      <c r="Q80" s="26">
        <f t="shared" si="34"/>
        <v>0</v>
      </c>
      <c r="R80" s="26">
        <f t="shared" si="35"/>
        <v>1</v>
      </c>
      <c r="S80" s="26">
        <f t="shared" si="36"/>
        <v>0</v>
      </c>
      <c r="T80" s="26">
        <f t="shared" si="37"/>
        <v>0</v>
      </c>
      <c r="U80" s="26">
        <f t="shared" si="38"/>
        <v>0</v>
      </c>
      <c r="V80" s="26">
        <f t="shared" si="39"/>
        <v>0</v>
      </c>
      <c r="W80" s="1" t="s">
        <v>480</v>
      </c>
      <c r="X80" s="1">
        <v>0</v>
      </c>
      <c r="Y80" s="55">
        <v>242</v>
      </c>
      <c r="Z80" s="31">
        <f t="shared" si="41"/>
        <v>0.13159325720500273</v>
      </c>
      <c r="AA80">
        <v>30</v>
      </c>
      <c r="AB80">
        <v>106</v>
      </c>
      <c r="AC80">
        <v>97</v>
      </c>
      <c r="AD80">
        <v>9</v>
      </c>
      <c r="AE80" s="2">
        <v>183.948</v>
      </c>
      <c r="AF80" s="3">
        <v>3565.13</v>
      </c>
      <c r="AG80" s="1">
        <v>6558</v>
      </c>
      <c r="AH80" s="1">
        <v>3055</v>
      </c>
      <c r="AI80" s="1">
        <v>3503</v>
      </c>
      <c r="AJ80" s="1">
        <v>443</v>
      </c>
      <c r="AK80" s="33">
        <f t="shared" si="42"/>
        <v>0.19412795793163892</v>
      </c>
      <c r="AL80" s="1">
        <v>245</v>
      </c>
      <c r="AM80" s="1">
        <v>198</v>
      </c>
      <c r="AN80" s="1">
        <v>386</v>
      </c>
      <c r="AO80" s="1">
        <v>57</v>
      </c>
      <c r="AP80" s="1">
        <v>261</v>
      </c>
      <c r="AQ80" s="1">
        <v>182</v>
      </c>
      <c r="AR80" s="1">
        <v>12</v>
      </c>
      <c r="AS80" s="1">
        <v>29</v>
      </c>
      <c r="AT80" s="1">
        <v>311</v>
      </c>
      <c r="AU80" s="1">
        <v>91</v>
      </c>
      <c r="AV80" s="1">
        <v>208</v>
      </c>
      <c r="AW80" s="1">
        <v>177</v>
      </c>
      <c r="AX80" s="1">
        <v>157</v>
      </c>
      <c r="AY80" s="1">
        <v>111</v>
      </c>
      <c r="AZ80" s="1">
        <v>54</v>
      </c>
      <c r="BA80" s="1">
        <v>3</v>
      </c>
      <c r="BB80" s="1">
        <v>6</v>
      </c>
      <c r="BC80" s="1">
        <v>6</v>
      </c>
      <c r="BD80" s="1">
        <v>33</v>
      </c>
      <c r="BE80" s="1">
        <v>2</v>
      </c>
      <c r="BF80" s="1">
        <v>0</v>
      </c>
      <c r="BG80" s="1">
        <v>18</v>
      </c>
      <c r="BH80" s="4">
        <v>4198</v>
      </c>
      <c r="BI80" s="11">
        <v>26.083849452120056</v>
      </c>
      <c r="BJ80" s="13">
        <v>48.380181038589804</v>
      </c>
      <c r="BK80" s="11">
        <v>12.458313482610766</v>
      </c>
      <c r="BL80" s="11">
        <v>6.979514054311577</v>
      </c>
      <c r="BM80" s="11">
        <v>2.4773701762744165</v>
      </c>
      <c r="BN80" s="11">
        <v>3.620771796093378</v>
      </c>
      <c r="BO80" s="4">
        <v>2991</v>
      </c>
      <c r="BP80" s="11">
        <v>38.01404212637914</v>
      </c>
      <c r="BQ80" s="13">
        <v>41.390839184219324</v>
      </c>
      <c r="BR80" s="11">
        <v>8.659311267134738</v>
      </c>
      <c r="BS80" s="11">
        <v>3.711133400200602</v>
      </c>
      <c r="BT80" s="11">
        <v>2.340354396522902</v>
      </c>
      <c r="BU80" s="11">
        <v>5.884319625543297</v>
      </c>
      <c r="BV80" s="1">
        <v>167</v>
      </c>
      <c r="BW80" s="1">
        <v>1131</v>
      </c>
      <c r="BX80" s="1">
        <v>206315</v>
      </c>
      <c r="BY80" s="1">
        <v>49184</v>
      </c>
      <c r="BZ80" s="1">
        <v>30319</v>
      </c>
      <c r="CA80" s="1">
        <v>1</v>
      </c>
      <c r="CC80" s="1">
        <v>1839</v>
      </c>
      <c r="CD80" s="1">
        <v>981</v>
      </c>
      <c r="CE80" s="1">
        <v>858</v>
      </c>
      <c r="CF80" s="1">
        <v>1738</v>
      </c>
      <c r="CG80" s="1">
        <v>101</v>
      </c>
      <c r="CH80" s="1">
        <v>762</v>
      </c>
      <c r="CI80" s="1">
        <v>1077</v>
      </c>
      <c r="CJ80" s="38">
        <v>2505</v>
      </c>
      <c r="CK80" s="38">
        <v>247</v>
      </c>
      <c r="CL80" s="38">
        <v>247</v>
      </c>
      <c r="CM80" s="38">
        <v>1203</v>
      </c>
      <c r="CN80" s="38">
        <v>808</v>
      </c>
      <c r="CO80" s="39">
        <f t="shared" si="40"/>
        <v>0.09860279441117764</v>
      </c>
      <c r="CP80" s="35">
        <v>6235</v>
      </c>
      <c r="CQ80" s="38">
        <v>2329</v>
      </c>
      <c r="CR80" s="35">
        <v>250</v>
      </c>
      <c r="CS80" s="35">
        <v>1490</v>
      </c>
      <c r="CT80" s="35">
        <v>50</v>
      </c>
      <c r="CU80" s="35">
        <v>1756</v>
      </c>
      <c r="CV80" s="35">
        <v>360</v>
      </c>
      <c r="CW80" s="36">
        <v>533</v>
      </c>
      <c r="CX80" s="36">
        <v>72</v>
      </c>
      <c r="CY80" s="36">
        <v>208</v>
      </c>
      <c r="CZ80" s="36">
        <v>209</v>
      </c>
      <c r="DA80" s="36">
        <v>44</v>
      </c>
      <c r="DB80" s="38">
        <v>4439</v>
      </c>
      <c r="DC80" s="35">
        <v>682</v>
      </c>
      <c r="DD80" s="35">
        <v>1444</v>
      </c>
      <c r="DE80" s="35">
        <v>1108</v>
      </c>
      <c r="DF80" s="35">
        <v>1205</v>
      </c>
      <c r="DG80" s="35">
        <v>2503.108444537174</v>
      </c>
      <c r="DH80" s="42">
        <v>8.328330206379007</v>
      </c>
      <c r="DI80" s="42">
        <v>1.7720558882235433</v>
      </c>
      <c r="DJ80" s="1">
        <v>373</v>
      </c>
      <c r="DK80" s="1">
        <v>325</v>
      </c>
      <c r="DL80" s="1">
        <v>51201</v>
      </c>
      <c r="DM80" s="1">
        <v>54</v>
      </c>
      <c r="DN80" s="1">
        <v>367</v>
      </c>
      <c r="DO80" s="1">
        <v>26007</v>
      </c>
      <c r="DP80" s="1">
        <v>3657</v>
      </c>
      <c r="DQ80" s="1">
        <v>106</v>
      </c>
      <c r="DR80" s="1">
        <v>243</v>
      </c>
      <c r="DS80" s="1">
        <v>1129</v>
      </c>
      <c r="DT80" s="1">
        <v>1118</v>
      </c>
      <c r="DU80" s="1">
        <v>652</v>
      </c>
      <c r="DV80" s="1">
        <v>261</v>
      </c>
      <c r="DW80" s="1">
        <v>148</v>
      </c>
      <c r="DX80" s="1">
        <v>99</v>
      </c>
      <c r="DY80" s="1">
        <v>110</v>
      </c>
      <c r="DZ80" s="1">
        <v>61</v>
      </c>
      <c r="EA80" s="1">
        <v>93</v>
      </c>
      <c r="EB80" s="1">
        <v>7</v>
      </c>
      <c r="EC80" s="1">
        <v>3</v>
      </c>
      <c r="ED80" s="1">
        <v>2</v>
      </c>
      <c r="EE80" s="1">
        <v>4</v>
      </c>
      <c r="EF80" s="1">
        <v>4</v>
      </c>
      <c r="EG80" s="1">
        <v>5</v>
      </c>
      <c r="EL80" s="1">
        <v>5</v>
      </c>
      <c r="EM80" s="1">
        <v>1</v>
      </c>
      <c r="EN80" s="1">
        <v>20</v>
      </c>
      <c r="EO80" s="1">
        <v>4</v>
      </c>
      <c r="EP80" s="1">
        <v>6516</v>
      </c>
      <c r="EQ80" s="1">
        <v>3006</v>
      </c>
      <c r="ER80" s="1">
        <v>3510</v>
      </c>
      <c r="ES80" s="1">
        <v>5235</v>
      </c>
      <c r="ET80" s="1">
        <v>2336</v>
      </c>
      <c r="EU80" s="1">
        <v>2899</v>
      </c>
      <c r="EV80" s="1">
        <v>6011</v>
      </c>
      <c r="EW80" s="1">
        <v>2717</v>
      </c>
      <c r="EX80" s="1">
        <v>3294</v>
      </c>
      <c r="EY80" s="1">
        <v>6191</v>
      </c>
      <c r="EZ80" s="1">
        <v>2831</v>
      </c>
      <c r="FA80" s="1">
        <v>3360</v>
      </c>
      <c r="FB80" s="1">
        <v>6558</v>
      </c>
      <c r="FC80" s="1">
        <v>3055</v>
      </c>
      <c r="FD80" s="1">
        <v>3503</v>
      </c>
      <c r="FE80" s="3">
        <v>0.64</v>
      </c>
      <c r="FF80" s="3">
        <v>-19.66</v>
      </c>
      <c r="FG80" s="3">
        <v>-4.99</v>
      </c>
      <c r="FH80" s="1">
        <v>328</v>
      </c>
      <c r="FI80" s="1">
        <v>553</v>
      </c>
      <c r="FJ80" s="1">
        <v>177</v>
      </c>
      <c r="FK80" s="1">
        <v>504</v>
      </c>
      <c r="FL80" s="1">
        <v>411</v>
      </c>
      <c r="FM80" s="1">
        <v>1940</v>
      </c>
      <c r="FN80" s="1">
        <v>1294</v>
      </c>
      <c r="FO80" s="1">
        <v>1345</v>
      </c>
      <c r="FP80" s="1">
        <v>697</v>
      </c>
      <c r="FQ80" s="1">
        <v>375</v>
      </c>
      <c r="FR80" s="1">
        <v>322</v>
      </c>
      <c r="FS80" s="3">
        <v>0.11</v>
      </c>
      <c r="FT80" s="3">
        <v>0.05</v>
      </c>
      <c r="FU80" s="3">
        <v>0.08</v>
      </c>
      <c r="FV80" s="3">
        <v>0.03</v>
      </c>
      <c r="FW80" s="3">
        <v>0.08</v>
      </c>
      <c r="FX80" s="3">
        <v>0.06</v>
      </c>
      <c r="FY80" s="3">
        <v>0.3</v>
      </c>
      <c r="FZ80" s="3">
        <v>0.2</v>
      </c>
      <c r="GA80" s="3">
        <v>0.21</v>
      </c>
      <c r="GB80" s="1">
        <v>5</v>
      </c>
      <c r="GC80" s="1">
        <v>3</v>
      </c>
      <c r="GD80" s="3">
        <v>0.89</v>
      </c>
      <c r="GE80" s="3">
        <v>0.01</v>
      </c>
      <c r="GF80" s="3">
        <v>0.02</v>
      </c>
      <c r="GG80" s="1">
        <v>4</v>
      </c>
      <c r="GH80" s="3">
        <v>0.07</v>
      </c>
      <c r="GI80" s="3">
        <v>0.04</v>
      </c>
      <c r="GJ80" s="3">
        <v>0.03</v>
      </c>
      <c r="GK80" s="1">
        <v>4</v>
      </c>
      <c r="GL80" s="3">
        <v>0.12</v>
      </c>
      <c r="GM80" s="3">
        <v>0.16</v>
      </c>
      <c r="GN80">
        <v>242</v>
      </c>
      <c r="GO80">
        <v>17</v>
      </c>
      <c r="GP80">
        <v>20</v>
      </c>
      <c r="GQ80">
        <v>26</v>
      </c>
      <c r="GR80">
        <v>28</v>
      </c>
      <c r="GS80">
        <v>26</v>
      </c>
      <c r="GT80">
        <v>26</v>
      </c>
      <c r="GU80">
        <v>23</v>
      </c>
      <c r="GV80">
        <v>16</v>
      </c>
      <c r="GW80">
        <v>29</v>
      </c>
      <c r="GX80">
        <v>31</v>
      </c>
      <c r="GY80">
        <v>30</v>
      </c>
      <c r="GZ80">
        <v>106</v>
      </c>
      <c r="HA80">
        <v>97</v>
      </c>
      <c r="HB80">
        <v>9</v>
      </c>
      <c r="HC80"/>
      <c r="HD80">
        <v>13</v>
      </c>
      <c r="HE80">
        <v>2</v>
      </c>
      <c r="HF80">
        <v>3</v>
      </c>
      <c r="HG80">
        <v>12</v>
      </c>
      <c r="HH80">
        <v>97</v>
      </c>
      <c r="HI80">
        <v>6</v>
      </c>
      <c r="HJ80"/>
      <c r="HK80">
        <v>17</v>
      </c>
      <c r="HL80">
        <v>8</v>
      </c>
      <c r="HM80">
        <v>66</v>
      </c>
      <c r="HN80">
        <v>6</v>
      </c>
      <c r="HO80">
        <v>12</v>
      </c>
      <c r="HP80" s="31">
        <f t="shared" si="43"/>
        <v>0.13159325720500273</v>
      </c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2.75">
      <c r="A81" s="24">
        <v>522</v>
      </c>
      <c r="B81" s="25" t="s">
        <v>464</v>
      </c>
      <c r="C81" s="26">
        <v>52</v>
      </c>
      <c r="D81" s="25" t="s">
        <v>463</v>
      </c>
      <c r="E81" s="26">
        <v>5</v>
      </c>
      <c r="F81" s="25" t="s">
        <v>459</v>
      </c>
      <c r="G81" s="26">
        <f t="shared" si="29"/>
        <v>0</v>
      </c>
      <c r="H81" s="26">
        <f t="shared" si="30"/>
        <v>0</v>
      </c>
      <c r="I81" s="26">
        <f t="shared" si="31"/>
        <v>0</v>
      </c>
      <c r="J81" s="26">
        <f t="shared" si="32"/>
        <v>1</v>
      </c>
      <c r="K81" t="s">
        <v>612</v>
      </c>
      <c r="L81" s="26">
        <v>0</v>
      </c>
      <c r="M81" s="26">
        <v>0</v>
      </c>
      <c r="N81" s="26">
        <v>1</v>
      </c>
      <c r="O81" s="1" t="s">
        <v>473</v>
      </c>
      <c r="P81" s="26">
        <f t="shared" si="33"/>
        <v>0</v>
      </c>
      <c r="Q81" s="26">
        <f t="shared" si="34"/>
        <v>0</v>
      </c>
      <c r="R81" s="26">
        <f t="shared" si="35"/>
        <v>0</v>
      </c>
      <c r="S81" s="26">
        <f t="shared" si="36"/>
        <v>0</v>
      </c>
      <c r="T81" s="26">
        <f t="shared" si="37"/>
        <v>0</v>
      </c>
      <c r="U81" s="26">
        <f t="shared" si="38"/>
        <v>1</v>
      </c>
      <c r="V81" s="26">
        <f t="shared" si="39"/>
        <v>0</v>
      </c>
      <c r="W81" s="1" t="s">
        <v>482</v>
      </c>
      <c r="X81" s="1">
        <v>0</v>
      </c>
      <c r="Y81" s="55">
        <v>62</v>
      </c>
      <c r="Z81" s="31">
        <f t="shared" si="41"/>
        <v>0.04261168384879725</v>
      </c>
      <c r="AA81">
        <v>13</v>
      </c>
      <c r="AB81">
        <v>24</v>
      </c>
      <c r="AC81">
        <v>22</v>
      </c>
      <c r="AD81">
        <v>3</v>
      </c>
      <c r="AE81" s="2">
        <v>202.344</v>
      </c>
      <c r="AF81" s="3">
        <v>2834.78</v>
      </c>
      <c r="AG81" s="1">
        <v>5736</v>
      </c>
      <c r="AH81" s="1">
        <v>2821</v>
      </c>
      <c r="AI81" s="1">
        <v>2915</v>
      </c>
      <c r="AJ81" s="1">
        <v>388</v>
      </c>
      <c r="AK81" s="33">
        <f t="shared" si="42"/>
        <v>0.21052631578947367</v>
      </c>
      <c r="AL81" s="1">
        <v>232</v>
      </c>
      <c r="AM81" s="1">
        <v>156</v>
      </c>
      <c r="AN81" s="1">
        <v>285</v>
      </c>
      <c r="AO81" s="1">
        <v>103</v>
      </c>
      <c r="AP81" s="1">
        <v>280</v>
      </c>
      <c r="AQ81" s="1">
        <v>108</v>
      </c>
      <c r="AR81" s="1">
        <v>13</v>
      </c>
      <c r="AS81" s="1">
        <v>34</v>
      </c>
      <c r="AT81" s="1">
        <v>259</v>
      </c>
      <c r="AU81" s="1">
        <v>82</v>
      </c>
      <c r="AV81" s="1">
        <v>199</v>
      </c>
      <c r="AW81" s="1">
        <v>201</v>
      </c>
      <c r="AX81" s="1">
        <v>173</v>
      </c>
      <c r="AY81" s="1">
        <v>142</v>
      </c>
      <c r="AZ81" s="1">
        <v>66</v>
      </c>
      <c r="BA81" s="1">
        <v>19</v>
      </c>
      <c r="BB81" s="1">
        <v>0</v>
      </c>
      <c r="BC81" s="1">
        <v>10</v>
      </c>
      <c r="BD81" s="1">
        <v>18</v>
      </c>
      <c r="BE81" s="1">
        <v>5</v>
      </c>
      <c r="BF81" s="1">
        <v>0</v>
      </c>
      <c r="BG81" s="1">
        <v>22</v>
      </c>
      <c r="BH81" s="4">
        <v>3043</v>
      </c>
      <c r="BI81" s="11">
        <v>24.44955635885639</v>
      </c>
      <c r="BJ81" s="13">
        <v>55.34012487676635</v>
      </c>
      <c r="BK81" s="11">
        <v>8.379888268156424</v>
      </c>
      <c r="BL81" s="11">
        <v>5.060795267827801</v>
      </c>
      <c r="BM81" s="11">
        <v>1.8074268813670717</v>
      </c>
      <c r="BN81" s="11">
        <v>4.962208347025961</v>
      </c>
      <c r="BO81" s="4">
        <v>2163</v>
      </c>
      <c r="BP81" s="11">
        <v>33.240869163199264</v>
      </c>
      <c r="BQ81" s="13">
        <v>51.08645399907535</v>
      </c>
      <c r="BR81" s="11">
        <v>5.871474803513639</v>
      </c>
      <c r="BS81" s="11">
        <v>2.496532593619972</v>
      </c>
      <c r="BT81" s="11">
        <v>1.3869625520110958</v>
      </c>
      <c r="BU81" s="11">
        <v>5.917706888580675</v>
      </c>
      <c r="BV81" s="1">
        <v>27</v>
      </c>
      <c r="BW81" s="1">
        <v>102</v>
      </c>
      <c r="BX81" s="1">
        <v>23017</v>
      </c>
      <c r="BY81" s="1">
        <v>3740</v>
      </c>
      <c r="BZ81" s="1">
        <v>1856</v>
      </c>
      <c r="CA81" s="1">
        <v>5</v>
      </c>
      <c r="CB81" s="1">
        <v>810</v>
      </c>
      <c r="CC81" s="1">
        <v>1455</v>
      </c>
      <c r="CD81" s="1">
        <v>851</v>
      </c>
      <c r="CE81" s="1">
        <v>604</v>
      </c>
      <c r="CF81" s="1">
        <v>1318</v>
      </c>
      <c r="CG81" s="1">
        <v>137</v>
      </c>
      <c r="CH81" s="1">
        <v>717</v>
      </c>
      <c r="CI81" s="1">
        <v>738</v>
      </c>
      <c r="CJ81" s="38">
        <v>2192</v>
      </c>
      <c r="CK81" s="38">
        <v>122</v>
      </c>
      <c r="CL81" s="38">
        <v>165</v>
      </c>
      <c r="CM81" s="38">
        <v>881</v>
      </c>
      <c r="CN81" s="38">
        <v>1024</v>
      </c>
      <c r="CO81" s="39">
        <f t="shared" si="40"/>
        <v>0.055656934306569344</v>
      </c>
      <c r="CP81" s="35">
        <v>5751</v>
      </c>
      <c r="CQ81" s="38">
        <v>1985</v>
      </c>
      <c r="CR81" s="35">
        <v>231</v>
      </c>
      <c r="CS81" s="35">
        <v>1242</v>
      </c>
      <c r="CT81" s="35">
        <v>13</v>
      </c>
      <c r="CU81" s="35">
        <v>1853</v>
      </c>
      <c r="CV81" s="35">
        <v>427</v>
      </c>
      <c r="CW81" s="36">
        <v>168</v>
      </c>
      <c r="CX81" s="36">
        <v>33</v>
      </c>
      <c r="CY81" s="36">
        <v>61</v>
      </c>
      <c r="CZ81" s="36">
        <v>58</v>
      </c>
      <c r="DA81" s="36">
        <v>16</v>
      </c>
      <c r="DB81" s="38">
        <v>2610</v>
      </c>
      <c r="DC81" s="35">
        <v>1480</v>
      </c>
      <c r="DD81" s="35">
        <v>289</v>
      </c>
      <c r="DE81" s="35">
        <v>313</v>
      </c>
      <c r="DF81" s="35">
        <v>528</v>
      </c>
      <c r="DG81" s="35">
        <v>1299.3782400444443</v>
      </c>
      <c r="DH81" s="42">
        <v>15.535714285714272</v>
      </c>
      <c r="DI81" s="42">
        <v>1.190693430656912</v>
      </c>
      <c r="DJ81" s="1">
        <v>257</v>
      </c>
      <c r="DK81" s="1">
        <v>229</v>
      </c>
      <c r="DL81" s="1">
        <v>20185</v>
      </c>
      <c r="DM81" s="1">
        <v>18</v>
      </c>
      <c r="DN81" s="1">
        <v>51</v>
      </c>
      <c r="DO81" s="1">
        <v>2973</v>
      </c>
      <c r="DP81" s="1">
        <v>2548</v>
      </c>
      <c r="DQ81" s="1">
        <v>117</v>
      </c>
      <c r="DR81" s="1">
        <v>120</v>
      </c>
      <c r="DS81" s="1">
        <v>468</v>
      </c>
      <c r="DT81" s="1">
        <v>777</v>
      </c>
      <c r="DU81" s="1">
        <v>700</v>
      </c>
      <c r="DV81" s="1">
        <v>210</v>
      </c>
      <c r="DW81" s="1">
        <v>156</v>
      </c>
      <c r="DX81" s="1">
        <v>44</v>
      </c>
      <c r="DY81" s="1">
        <v>75</v>
      </c>
      <c r="DZ81" s="1">
        <v>34</v>
      </c>
      <c r="EA81" s="1">
        <v>48</v>
      </c>
      <c r="EB81" s="1">
        <v>1</v>
      </c>
      <c r="EC81" s="1">
        <v>1</v>
      </c>
      <c r="ED81" s="1">
        <v>2</v>
      </c>
      <c r="EE81" s="1">
        <v>8</v>
      </c>
      <c r="EF81" s="1">
        <v>3</v>
      </c>
      <c r="EG81" s="1">
        <v>5</v>
      </c>
      <c r="EH81" s="1">
        <v>1</v>
      </c>
      <c r="EI81" s="1">
        <v>4</v>
      </c>
      <c r="EJ81" s="1">
        <v>1</v>
      </c>
      <c r="EL81" s="1">
        <v>1</v>
      </c>
      <c r="EN81" s="1">
        <v>1</v>
      </c>
      <c r="EO81" s="1">
        <v>9</v>
      </c>
      <c r="EP81" s="1">
        <v>5120</v>
      </c>
      <c r="EQ81" s="1">
        <v>2461</v>
      </c>
      <c r="ER81" s="1">
        <v>2659</v>
      </c>
      <c r="ES81" s="1">
        <v>6470</v>
      </c>
      <c r="ET81" s="1">
        <v>3247</v>
      </c>
      <c r="EU81" s="1">
        <v>3223</v>
      </c>
      <c r="EV81" s="1">
        <v>5811</v>
      </c>
      <c r="EW81" s="1">
        <v>2847</v>
      </c>
      <c r="EX81" s="1">
        <v>2964</v>
      </c>
      <c r="EY81" s="1">
        <v>6181</v>
      </c>
      <c r="EZ81" s="1">
        <v>3053</v>
      </c>
      <c r="FA81" s="1">
        <v>3128</v>
      </c>
      <c r="FB81" s="1">
        <v>5736</v>
      </c>
      <c r="FC81" s="1">
        <v>2821</v>
      </c>
      <c r="FD81" s="1">
        <v>2915</v>
      </c>
      <c r="FE81" s="3">
        <v>12.03</v>
      </c>
      <c r="FF81" s="3">
        <v>26.37</v>
      </c>
      <c r="FG81" s="3">
        <v>20.72</v>
      </c>
      <c r="FH81" s="1">
        <v>364</v>
      </c>
      <c r="FI81" s="1">
        <v>664</v>
      </c>
      <c r="FJ81" s="1">
        <v>193</v>
      </c>
      <c r="FK81" s="1">
        <v>428</v>
      </c>
      <c r="FL81" s="1">
        <v>317</v>
      </c>
      <c r="FM81" s="1">
        <v>1598</v>
      </c>
      <c r="FN81" s="1">
        <v>1203</v>
      </c>
      <c r="FO81" s="1">
        <v>884</v>
      </c>
      <c r="FP81" s="1">
        <v>1119</v>
      </c>
      <c r="FQ81" s="1">
        <v>559</v>
      </c>
      <c r="FR81" s="1">
        <v>560</v>
      </c>
      <c r="FS81" s="3">
        <v>0.2</v>
      </c>
      <c r="FT81" s="3">
        <v>0.06</v>
      </c>
      <c r="FU81" s="3">
        <v>0.12</v>
      </c>
      <c r="FV81" s="3">
        <v>0.03</v>
      </c>
      <c r="FW81" s="3">
        <v>0.07</v>
      </c>
      <c r="FX81" s="3">
        <v>0.06</v>
      </c>
      <c r="FY81" s="3">
        <v>0.28</v>
      </c>
      <c r="FZ81" s="3">
        <v>0.21</v>
      </c>
      <c r="GA81" s="3">
        <v>0.15</v>
      </c>
      <c r="GB81" s="1">
        <v>5</v>
      </c>
      <c r="GC81" s="1">
        <v>1</v>
      </c>
      <c r="GD81" s="3">
        <v>0.86</v>
      </c>
      <c r="GE81" s="3">
        <v>0.02</v>
      </c>
      <c r="GF81" s="3">
        <v>0.09</v>
      </c>
      <c r="GG81" s="1">
        <v>4</v>
      </c>
      <c r="GH81" s="3">
        <v>0.07</v>
      </c>
      <c r="GI81" s="3">
        <v>0.05</v>
      </c>
      <c r="GJ81" s="3">
        <v>0.02</v>
      </c>
      <c r="GK81" s="1">
        <v>4</v>
      </c>
      <c r="GL81" s="3">
        <v>0.13</v>
      </c>
      <c r="GM81" s="3">
        <v>0.13</v>
      </c>
      <c r="GN81">
        <v>62</v>
      </c>
      <c r="GO81">
        <v>3</v>
      </c>
      <c r="GP81">
        <v>9</v>
      </c>
      <c r="GQ81">
        <v>1</v>
      </c>
      <c r="GR81">
        <v>6</v>
      </c>
      <c r="GS81">
        <v>5</v>
      </c>
      <c r="GT81">
        <v>10</v>
      </c>
      <c r="GU81">
        <v>3</v>
      </c>
      <c r="GV81">
        <v>9</v>
      </c>
      <c r="GW81">
        <v>6</v>
      </c>
      <c r="GX81">
        <v>10</v>
      </c>
      <c r="GY81">
        <v>13</v>
      </c>
      <c r="GZ81">
        <v>24</v>
      </c>
      <c r="HA81">
        <v>22</v>
      </c>
      <c r="HB81">
        <v>3</v>
      </c>
      <c r="HC81"/>
      <c r="HD81">
        <v>5</v>
      </c>
      <c r="HE81"/>
      <c r="HF81"/>
      <c r="HG81">
        <v>8</v>
      </c>
      <c r="HH81">
        <v>21</v>
      </c>
      <c r="HI81">
        <v>3</v>
      </c>
      <c r="HJ81"/>
      <c r="HK81">
        <v>2</v>
      </c>
      <c r="HL81">
        <v>2</v>
      </c>
      <c r="HM81">
        <v>16</v>
      </c>
      <c r="HN81">
        <v>5</v>
      </c>
      <c r="HO81"/>
      <c r="HP81" s="31">
        <f t="shared" si="43"/>
        <v>0.04261168384879725</v>
      </c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2.75">
      <c r="A82" s="24">
        <v>523</v>
      </c>
      <c r="B82" s="25" t="s">
        <v>465</v>
      </c>
      <c r="C82" s="26">
        <v>52</v>
      </c>
      <c r="D82" s="25" t="s">
        <v>463</v>
      </c>
      <c r="E82" s="26">
        <v>5</v>
      </c>
      <c r="F82" s="25" t="s">
        <v>459</v>
      </c>
      <c r="G82" s="26">
        <f t="shared" si="29"/>
        <v>0</v>
      </c>
      <c r="H82" s="26">
        <f t="shared" si="30"/>
        <v>0</v>
      </c>
      <c r="I82" s="26">
        <f t="shared" si="31"/>
        <v>0</v>
      </c>
      <c r="J82" s="26">
        <f t="shared" si="32"/>
        <v>1</v>
      </c>
      <c r="K82" t="s">
        <v>612</v>
      </c>
      <c r="L82" s="26">
        <v>0</v>
      </c>
      <c r="M82" s="26">
        <v>0</v>
      </c>
      <c r="N82" s="26">
        <v>1</v>
      </c>
      <c r="O82" s="1" t="s">
        <v>143</v>
      </c>
      <c r="P82" s="26">
        <f t="shared" si="33"/>
        <v>0</v>
      </c>
      <c r="Q82" s="26">
        <f t="shared" si="34"/>
        <v>0</v>
      </c>
      <c r="R82" s="26">
        <f t="shared" si="35"/>
        <v>0</v>
      </c>
      <c r="S82" s="26">
        <f t="shared" si="36"/>
        <v>0</v>
      </c>
      <c r="T82" s="26">
        <f t="shared" si="37"/>
        <v>1</v>
      </c>
      <c r="U82" s="26">
        <f t="shared" si="38"/>
        <v>0</v>
      </c>
      <c r="V82" s="26">
        <f t="shared" si="39"/>
        <v>0</v>
      </c>
      <c r="W82" s="1" t="s">
        <v>144</v>
      </c>
      <c r="X82" s="1">
        <v>0</v>
      </c>
      <c r="Y82" s="55">
        <v>53</v>
      </c>
      <c r="Z82" s="31">
        <f t="shared" si="41"/>
        <v>0.035380507343124167</v>
      </c>
      <c r="AA82">
        <v>11</v>
      </c>
      <c r="AB82">
        <v>26</v>
      </c>
      <c r="AC82">
        <v>15</v>
      </c>
      <c r="AD82">
        <v>1</v>
      </c>
      <c r="AE82" s="2">
        <v>250.65</v>
      </c>
      <c r="AF82" s="3">
        <v>2323.16</v>
      </c>
      <c r="AG82" s="1">
        <v>5823</v>
      </c>
      <c r="AH82" s="1">
        <v>2762</v>
      </c>
      <c r="AI82" s="1">
        <v>3061</v>
      </c>
      <c r="AJ82" s="1">
        <v>289</v>
      </c>
      <c r="AK82" s="33">
        <f t="shared" si="42"/>
        <v>0.161723559037493</v>
      </c>
      <c r="AL82" s="1">
        <v>132</v>
      </c>
      <c r="AM82" s="1">
        <v>157</v>
      </c>
      <c r="AN82" s="1">
        <v>261</v>
      </c>
      <c r="AO82" s="1">
        <v>28</v>
      </c>
      <c r="AP82" s="1">
        <v>153</v>
      </c>
      <c r="AQ82" s="1">
        <v>136</v>
      </c>
      <c r="AR82" s="1">
        <v>5</v>
      </c>
      <c r="AS82" s="1">
        <v>24</v>
      </c>
      <c r="AT82" s="1">
        <v>194</v>
      </c>
      <c r="AU82" s="1">
        <v>66</v>
      </c>
      <c r="AV82" s="1">
        <v>133</v>
      </c>
      <c r="AW82" s="1">
        <v>253</v>
      </c>
      <c r="AX82" s="1">
        <v>193</v>
      </c>
      <c r="AY82" s="1">
        <v>131</v>
      </c>
      <c r="AZ82" s="1">
        <v>112</v>
      </c>
      <c r="BA82" s="1">
        <v>1</v>
      </c>
      <c r="BB82" s="1">
        <v>0</v>
      </c>
      <c r="BC82" s="1">
        <v>18</v>
      </c>
      <c r="BD82" s="1">
        <v>43</v>
      </c>
      <c r="BE82" s="1">
        <v>36</v>
      </c>
      <c r="BF82" s="1">
        <v>22</v>
      </c>
      <c r="BG82" s="1">
        <v>3</v>
      </c>
      <c r="BH82" s="4">
        <v>3779</v>
      </c>
      <c r="BI82" s="11">
        <v>29.425774014289495</v>
      </c>
      <c r="BJ82" s="13">
        <v>47.57872453029902</v>
      </c>
      <c r="BK82" s="11">
        <v>10.161418364646732</v>
      </c>
      <c r="BL82" s="11">
        <v>7.621063773485048</v>
      </c>
      <c r="BM82" s="11">
        <v>1.6406456734585868</v>
      </c>
      <c r="BN82" s="11">
        <v>3.5723736438211167</v>
      </c>
      <c r="BO82" s="4">
        <v>2816</v>
      </c>
      <c r="BP82" s="11">
        <v>43.18181818181818</v>
      </c>
      <c r="BQ82" s="13">
        <v>38.92045454545455</v>
      </c>
      <c r="BR82" s="11">
        <v>7.848011363636363</v>
      </c>
      <c r="BS82" s="11">
        <v>3.5511363636363638</v>
      </c>
      <c r="BT82" s="11">
        <v>1.4204545454545454</v>
      </c>
      <c r="BU82" s="11">
        <v>5.078125</v>
      </c>
      <c r="BV82" s="1">
        <v>16</v>
      </c>
      <c r="BW82" s="1">
        <v>82</v>
      </c>
      <c r="BX82" s="1">
        <v>12340</v>
      </c>
      <c r="BY82" s="1">
        <v>16862</v>
      </c>
      <c r="BZ82" s="1">
        <v>13100</v>
      </c>
      <c r="CC82" s="1">
        <v>1498</v>
      </c>
      <c r="CD82" s="1">
        <v>850</v>
      </c>
      <c r="CE82" s="1">
        <v>648</v>
      </c>
      <c r="CF82" s="1">
        <v>1450</v>
      </c>
      <c r="CG82" s="1">
        <v>48</v>
      </c>
      <c r="CH82" s="1">
        <v>539</v>
      </c>
      <c r="CI82" s="1">
        <v>959</v>
      </c>
      <c r="CJ82" s="38">
        <v>2353</v>
      </c>
      <c r="CK82" s="38">
        <v>201</v>
      </c>
      <c r="CL82" s="38">
        <v>334</v>
      </c>
      <c r="CM82" s="38">
        <v>1122</v>
      </c>
      <c r="CN82" s="38">
        <v>696</v>
      </c>
      <c r="CO82" s="39">
        <f t="shared" si="40"/>
        <v>0.08542286442838928</v>
      </c>
      <c r="CP82" s="35">
        <v>5663</v>
      </c>
      <c r="CQ82" s="38">
        <v>2106</v>
      </c>
      <c r="CR82" s="35">
        <v>162</v>
      </c>
      <c r="CS82" s="35">
        <v>1178</v>
      </c>
      <c r="CT82" s="35">
        <v>25</v>
      </c>
      <c r="CU82" s="35">
        <v>2003</v>
      </c>
      <c r="CV82" s="35">
        <v>189</v>
      </c>
      <c r="CW82" s="36">
        <v>122</v>
      </c>
      <c r="CX82" s="36">
        <v>28</v>
      </c>
      <c r="CY82" s="36">
        <v>42</v>
      </c>
      <c r="CZ82" s="36">
        <v>43</v>
      </c>
      <c r="DA82" s="36">
        <v>9</v>
      </c>
      <c r="DB82" s="38">
        <v>735</v>
      </c>
      <c r="DC82" s="35">
        <v>93</v>
      </c>
      <c r="DD82" s="35">
        <v>447</v>
      </c>
      <c r="DE82" s="35">
        <v>96</v>
      </c>
      <c r="DF82" s="35">
        <v>99</v>
      </c>
      <c r="DG82" s="35">
        <v>290.10253052293103</v>
      </c>
      <c r="DH82" s="42">
        <v>6.024590163934411</v>
      </c>
      <c r="DI82" s="42">
        <v>0.31236719082022896</v>
      </c>
      <c r="DJ82" s="1">
        <v>178</v>
      </c>
      <c r="DK82" s="1">
        <v>158</v>
      </c>
      <c r="DL82" s="1">
        <v>29032</v>
      </c>
      <c r="DM82" s="1">
        <v>6</v>
      </c>
      <c r="DN82" s="1">
        <v>19</v>
      </c>
      <c r="DO82" s="1">
        <v>1070</v>
      </c>
      <c r="DP82" s="1">
        <v>2546</v>
      </c>
      <c r="DQ82" s="1">
        <v>29</v>
      </c>
      <c r="DR82" s="1">
        <v>69</v>
      </c>
      <c r="DS82" s="1">
        <v>399</v>
      </c>
      <c r="DT82" s="1">
        <v>758</v>
      </c>
      <c r="DU82" s="1">
        <v>600</v>
      </c>
      <c r="DV82" s="1">
        <v>417</v>
      </c>
      <c r="DW82" s="1">
        <v>274</v>
      </c>
      <c r="DX82" s="1">
        <v>63</v>
      </c>
      <c r="DY82" s="1">
        <v>59</v>
      </c>
      <c r="DZ82" s="1">
        <v>42</v>
      </c>
      <c r="EA82" s="1">
        <v>45</v>
      </c>
      <c r="EB82" s="1">
        <v>2</v>
      </c>
      <c r="ED82" s="1">
        <v>4</v>
      </c>
      <c r="EE82" s="1">
        <v>4</v>
      </c>
      <c r="EF82" s="1">
        <v>5</v>
      </c>
      <c r="EG82" s="1">
        <v>2</v>
      </c>
      <c r="EH82" s="1">
        <v>5</v>
      </c>
      <c r="EI82" s="1">
        <v>3</v>
      </c>
      <c r="EL82" s="1">
        <v>3</v>
      </c>
      <c r="EM82" s="1">
        <v>3</v>
      </c>
      <c r="EN82" s="1">
        <v>2</v>
      </c>
      <c r="EO82" s="1">
        <v>2</v>
      </c>
      <c r="EP82" s="1">
        <v>5553</v>
      </c>
      <c r="EQ82" s="1">
        <v>2703</v>
      </c>
      <c r="ER82" s="1">
        <v>2850</v>
      </c>
      <c r="ES82" s="1">
        <v>5778</v>
      </c>
      <c r="ET82" s="1">
        <v>2771</v>
      </c>
      <c r="EU82" s="1">
        <v>3007</v>
      </c>
      <c r="EV82" s="1">
        <v>5533</v>
      </c>
      <c r="EW82" s="1">
        <v>2661</v>
      </c>
      <c r="EX82" s="1">
        <v>2873</v>
      </c>
      <c r="EY82" s="1">
        <v>5616</v>
      </c>
      <c r="EZ82" s="1">
        <v>2708</v>
      </c>
      <c r="FA82" s="1">
        <v>2909</v>
      </c>
      <c r="FB82" s="1">
        <v>5823</v>
      </c>
      <c r="FC82" s="1">
        <v>2762</v>
      </c>
      <c r="FD82" s="1">
        <v>3061</v>
      </c>
      <c r="FE82" s="3">
        <v>4.86</v>
      </c>
      <c r="FF82" s="3">
        <v>4.05</v>
      </c>
      <c r="FG82" s="3">
        <v>1.13</v>
      </c>
      <c r="FH82" s="1">
        <v>326</v>
      </c>
      <c r="FI82" s="1">
        <v>574</v>
      </c>
      <c r="FJ82" s="1">
        <v>176</v>
      </c>
      <c r="FK82" s="1">
        <v>364</v>
      </c>
      <c r="FL82" s="1">
        <v>284</v>
      </c>
      <c r="FM82" s="1">
        <v>1568</v>
      </c>
      <c r="FN82" s="1">
        <v>1294</v>
      </c>
      <c r="FO82" s="1">
        <v>1223</v>
      </c>
      <c r="FP82" s="1">
        <v>338</v>
      </c>
      <c r="FQ82" s="1">
        <v>169</v>
      </c>
      <c r="FR82" s="1">
        <v>169</v>
      </c>
      <c r="FS82" s="3">
        <v>0.06</v>
      </c>
      <c r="FT82" s="3">
        <v>0.06</v>
      </c>
      <c r="FU82" s="3">
        <v>0.1</v>
      </c>
      <c r="FV82" s="3">
        <v>0.03</v>
      </c>
      <c r="FW82" s="3">
        <v>0.06</v>
      </c>
      <c r="FX82" s="3">
        <v>0.05</v>
      </c>
      <c r="FY82" s="3">
        <v>0.27</v>
      </c>
      <c r="FZ82" s="3">
        <v>0.22</v>
      </c>
      <c r="GA82" s="3">
        <v>0.21</v>
      </c>
      <c r="GB82" s="1">
        <v>1</v>
      </c>
      <c r="GC82" s="1">
        <v>1</v>
      </c>
      <c r="GD82" s="3">
        <v>0.76</v>
      </c>
      <c r="GE82" s="3">
        <v>0.14</v>
      </c>
      <c r="GF82" s="3">
        <v>0</v>
      </c>
      <c r="GG82" s="1">
        <v>4</v>
      </c>
      <c r="GH82" s="3">
        <v>0.05</v>
      </c>
      <c r="GI82" s="3">
        <v>0.03</v>
      </c>
      <c r="GJ82" s="3">
        <v>0.02</v>
      </c>
      <c r="GK82" s="1">
        <v>4</v>
      </c>
      <c r="GL82" s="3">
        <v>0.09</v>
      </c>
      <c r="GM82" s="3">
        <v>0.16</v>
      </c>
      <c r="GN82">
        <v>53</v>
      </c>
      <c r="GO82">
        <v>6</v>
      </c>
      <c r="GP82">
        <v>2</v>
      </c>
      <c r="GQ82">
        <v>6</v>
      </c>
      <c r="GR82">
        <v>4</v>
      </c>
      <c r="GS82">
        <v>5</v>
      </c>
      <c r="GT82">
        <v>5</v>
      </c>
      <c r="GU82">
        <v>7</v>
      </c>
      <c r="GV82">
        <v>3</v>
      </c>
      <c r="GW82">
        <v>6</v>
      </c>
      <c r="GX82">
        <v>9</v>
      </c>
      <c r="GY82">
        <v>11</v>
      </c>
      <c r="GZ82">
        <v>26</v>
      </c>
      <c r="HA82">
        <v>15</v>
      </c>
      <c r="HB82">
        <v>1</v>
      </c>
      <c r="HC82"/>
      <c r="HD82">
        <v>9</v>
      </c>
      <c r="HE82"/>
      <c r="HF82">
        <v>1</v>
      </c>
      <c r="HG82">
        <v>1</v>
      </c>
      <c r="HH82">
        <v>21</v>
      </c>
      <c r="HI82">
        <v>3</v>
      </c>
      <c r="HJ82">
        <v>2</v>
      </c>
      <c r="HK82">
        <v>5</v>
      </c>
      <c r="HL82">
        <v>2</v>
      </c>
      <c r="HM82">
        <v>6</v>
      </c>
      <c r="HN82">
        <v>3</v>
      </c>
      <c r="HO82"/>
      <c r="HP82" s="31">
        <f t="shared" si="43"/>
        <v>0.035380507343124167</v>
      </c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2.75">
      <c r="A83" s="24">
        <v>524</v>
      </c>
      <c r="B83" s="25" t="s">
        <v>466</v>
      </c>
      <c r="C83" s="26">
        <v>52</v>
      </c>
      <c r="D83" s="25" t="s">
        <v>463</v>
      </c>
      <c r="E83" s="26">
        <v>5</v>
      </c>
      <c r="F83" s="25" t="s">
        <v>459</v>
      </c>
      <c r="G83" s="26">
        <f t="shared" si="29"/>
        <v>0</v>
      </c>
      <c r="H83" s="26">
        <f t="shared" si="30"/>
        <v>0</v>
      </c>
      <c r="I83" s="26">
        <f t="shared" si="31"/>
        <v>0</v>
      </c>
      <c r="J83" s="26">
        <f t="shared" si="32"/>
        <v>1</v>
      </c>
      <c r="K83" t="s">
        <v>612</v>
      </c>
      <c r="L83" s="26">
        <v>0</v>
      </c>
      <c r="M83" s="26">
        <v>0</v>
      </c>
      <c r="N83" s="26">
        <v>1</v>
      </c>
      <c r="O83" s="1" t="s">
        <v>143</v>
      </c>
      <c r="P83" s="26">
        <f t="shared" si="33"/>
        <v>0</v>
      </c>
      <c r="Q83" s="26">
        <f t="shared" si="34"/>
        <v>0</v>
      </c>
      <c r="R83" s="26">
        <f t="shared" si="35"/>
        <v>0</v>
      </c>
      <c r="S83" s="26">
        <f t="shared" si="36"/>
        <v>0</v>
      </c>
      <c r="T83" s="26">
        <f t="shared" si="37"/>
        <v>1</v>
      </c>
      <c r="U83" s="26">
        <f t="shared" si="38"/>
        <v>0</v>
      </c>
      <c r="V83" s="26">
        <f t="shared" si="39"/>
        <v>0</v>
      </c>
      <c r="W83" s="1" t="s">
        <v>144</v>
      </c>
      <c r="X83" s="1">
        <v>0</v>
      </c>
      <c r="Y83" s="55">
        <v>87</v>
      </c>
      <c r="Z83" s="31">
        <f t="shared" si="41"/>
        <v>0.03877005347593583</v>
      </c>
      <c r="AA83">
        <v>15</v>
      </c>
      <c r="AB83">
        <v>35</v>
      </c>
      <c r="AC83">
        <v>31</v>
      </c>
      <c r="AD83">
        <v>6</v>
      </c>
      <c r="AE83" s="2">
        <v>315.133</v>
      </c>
      <c r="AF83" s="3">
        <v>2552.58</v>
      </c>
      <c r="AG83" s="1">
        <v>8044</v>
      </c>
      <c r="AH83" s="1">
        <v>3840</v>
      </c>
      <c r="AI83" s="1">
        <v>4205</v>
      </c>
      <c r="AJ83" s="1">
        <v>537</v>
      </c>
      <c r="AK83" s="33">
        <f t="shared" si="42"/>
        <v>0.1930960086299892</v>
      </c>
      <c r="AL83" s="1">
        <v>326</v>
      </c>
      <c r="AM83" s="1">
        <v>211</v>
      </c>
      <c r="AN83" s="1">
        <v>385</v>
      </c>
      <c r="AO83" s="1">
        <v>152</v>
      </c>
      <c r="AP83" s="1">
        <v>372</v>
      </c>
      <c r="AQ83" s="1">
        <v>165</v>
      </c>
      <c r="AR83" s="1">
        <v>9</v>
      </c>
      <c r="AS83" s="1">
        <v>57</v>
      </c>
      <c r="AT83" s="1">
        <v>350</v>
      </c>
      <c r="AU83" s="1">
        <v>121</v>
      </c>
      <c r="AV83" s="1">
        <v>270</v>
      </c>
      <c r="AW83" s="1">
        <v>318</v>
      </c>
      <c r="AX83" s="1">
        <v>249</v>
      </c>
      <c r="AY83" s="1">
        <v>180</v>
      </c>
      <c r="AZ83" s="1">
        <v>119</v>
      </c>
      <c r="BA83" s="1">
        <v>9</v>
      </c>
      <c r="BB83" s="1">
        <v>6</v>
      </c>
      <c r="BC83" s="1">
        <v>14</v>
      </c>
      <c r="BD83" s="1">
        <v>37</v>
      </c>
      <c r="BE83" s="1">
        <v>57</v>
      </c>
      <c r="BF83" s="1">
        <v>4</v>
      </c>
      <c r="BG83" s="1">
        <v>2</v>
      </c>
      <c r="BH83" s="4">
        <v>4880</v>
      </c>
      <c r="BI83" s="11">
        <v>21.92622950819672</v>
      </c>
      <c r="BJ83" s="13">
        <v>58.19672131147541</v>
      </c>
      <c r="BK83" s="11">
        <v>7.377049180327869</v>
      </c>
      <c r="BL83" s="11">
        <v>5</v>
      </c>
      <c r="BM83" s="11">
        <v>2.3565573770491803</v>
      </c>
      <c r="BN83" s="11">
        <v>5.143442622950819</v>
      </c>
      <c r="BO83" s="4">
        <v>3466</v>
      </c>
      <c r="BP83" s="11">
        <v>31.996537795729946</v>
      </c>
      <c r="BQ83" s="13">
        <v>51.96191575302943</v>
      </c>
      <c r="BR83" s="11">
        <v>4.645124062319677</v>
      </c>
      <c r="BS83" s="11">
        <v>2.163877668782458</v>
      </c>
      <c r="BT83" s="11">
        <v>1.9619157530294287</v>
      </c>
      <c r="BU83" s="11">
        <v>7.270628967109059</v>
      </c>
      <c r="BV83" s="1">
        <v>43</v>
      </c>
      <c r="BW83" s="1">
        <v>415</v>
      </c>
      <c r="BX83" s="1">
        <v>74549</v>
      </c>
      <c r="BY83" s="1">
        <v>13446</v>
      </c>
      <c r="BZ83" s="1">
        <v>7758</v>
      </c>
      <c r="CA83" s="1">
        <v>2</v>
      </c>
      <c r="CC83" s="1">
        <v>2244</v>
      </c>
      <c r="CD83" s="1">
        <v>1312</v>
      </c>
      <c r="CE83" s="1">
        <v>932</v>
      </c>
      <c r="CF83" s="1">
        <v>2037</v>
      </c>
      <c r="CG83" s="1">
        <v>207</v>
      </c>
      <c r="CH83" s="1">
        <v>1101</v>
      </c>
      <c r="CI83" s="1">
        <v>1143</v>
      </c>
      <c r="CJ83" s="38">
        <v>3132</v>
      </c>
      <c r="CK83" s="38">
        <v>133</v>
      </c>
      <c r="CL83" s="38">
        <v>246</v>
      </c>
      <c r="CM83" s="38">
        <v>1170</v>
      </c>
      <c r="CN83" s="38">
        <v>1583</v>
      </c>
      <c r="CO83" s="39">
        <f t="shared" si="40"/>
        <v>0.04246487867177522</v>
      </c>
      <c r="CP83" s="35">
        <v>8104</v>
      </c>
      <c r="CQ83" s="38">
        <v>2921</v>
      </c>
      <c r="CR83" s="35">
        <v>313</v>
      </c>
      <c r="CS83" s="35">
        <v>1836</v>
      </c>
      <c r="CT83" s="35">
        <v>19</v>
      </c>
      <c r="CU83" s="35">
        <v>2769</v>
      </c>
      <c r="CV83" s="35">
        <v>246</v>
      </c>
      <c r="CW83" s="36">
        <v>200</v>
      </c>
      <c r="CX83" s="36">
        <v>43</v>
      </c>
      <c r="CY83" s="36">
        <v>69</v>
      </c>
      <c r="CZ83" s="36">
        <v>77</v>
      </c>
      <c r="DA83" s="36">
        <v>11</v>
      </c>
      <c r="DB83" s="38">
        <v>1993</v>
      </c>
      <c r="DC83" s="35">
        <v>463</v>
      </c>
      <c r="DD83" s="35">
        <v>532</v>
      </c>
      <c r="DE83" s="35">
        <v>619</v>
      </c>
      <c r="DF83" s="35">
        <v>379</v>
      </c>
      <c r="DG83" s="35">
        <v>627.3794301392714</v>
      </c>
      <c r="DH83" s="42">
        <v>9.965</v>
      </c>
      <c r="DI83" s="42">
        <v>0.6363346104725415</v>
      </c>
      <c r="DJ83" s="1">
        <v>407</v>
      </c>
      <c r="DK83" s="1">
        <v>377</v>
      </c>
      <c r="DL83" s="1">
        <v>64718</v>
      </c>
      <c r="DM83" s="1">
        <v>9</v>
      </c>
      <c r="DN83" s="1">
        <v>42</v>
      </c>
      <c r="DO83" s="1">
        <v>7378</v>
      </c>
      <c r="DP83" s="1">
        <v>3788</v>
      </c>
      <c r="DQ83" s="1">
        <v>21</v>
      </c>
      <c r="DR83" s="1">
        <v>105</v>
      </c>
      <c r="DS83" s="1">
        <v>806</v>
      </c>
      <c r="DT83" s="1">
        <v>1410</v>
      </c>
      <c r="DU83" s="1">
        <v>871</v>
      </c>
      <c r="DV83" s="1">
        <v>378</v>
      </c>
      <c r="DW83" s="1">
        <v>197</v>
      </c>
      <c r="DX83" s="1">
        <v>68</v>
      </c>
      <c r="DY83" s="1">
        <v>105</v>
      </c>
      <c r="DZ83" s="1">
        <v>49</v>
      </c>
      <c r="EA83" s="1">
        <v>76</v>
      </c>
      <c r="EB83" s="1">
        <v>2</v>
      </c>
      <c r="EC83" s="1">
        <v>6</v>
      </c>
      <c r="ED83" s="1">
        <v>1</v>
      </c>
      <c r="EE83" s="1">
        <v>7</v>
      </c>
      <c r="EG83" s="1">
        <v>1</v>
      </c>
      <c r="EL83" s="1">
        <v>5</v>
      </c>
      <c r="EM83" s="1">
        <v>7</v>
      </c>
      <c r="EN83" s="1">
        <v>11</v>
      </c>
      <c r="EO83" s="1">
        <v>8</v>
      </c>
      <c r="EP83" s="1">
        <v>9890</v>
      </c>
      <c r="EQ83" s="1">
        <v>4915</v>
      </c>
      <c r="ER83" s="1">
        <v>4976</v>
      </c>
      <c r="ES83" s="1">
        <v>8490</v>
      </c>
      <c r="ET83" s="1">
        <v>4114</v>
      </c>
      <c r="EU83" s="1">
        <v>4377</v>
      </c>
      <c r="EV83" s="1">
        <v>7823</v>
      </c>
      <c r="EW83" s="1">
        <v>3692</v>
      </c>
      <c r="EX83" s="1">
        <v>4131</v>
      </c>
      <c r="EY83" s="1">
        <v>8122</v>
      </c>
      <c r="EZ83" s="1">
        <v>3904</v>
      </c>
      <c r="FA83" s="1">
        <v>4218</v>
      </c>
      <c r="FB83" s="1">
        <v>8044</v>
      </c>
      <c r="FC83" s="1">
        <v>3840</v>
      </c>
      <c r="FD83" s="1">
        <v>4205</v>
      </c>
      <c r="FE83" s="3">
        <v>-18.67</v>
      </c>
      <c r="FF83" s="3">
        <v>-14.16</v>
      </c>
      <c r="FG83" s="3">
        <v>-17.88</v>
      </c>
      <c r="FH83" s="1">
        <v>484</v>
      </c>
      <c r="FI83" s="1">
        <v>785</v>
      </c>
      <c r="FJ83" s="1">
        <v>211</v>
      </c>
      <c r="FK83" s="1">
        <v>563</v>
      </c>
      <c r="FL83" s="1">
        <v>412</v>
      </c>
      <c r="FM83" s="1">
        <v>2335</v>
      </c>
      <c r="FN83" s="1">
        <v>1683</v>
      </c>
      <c r="FO83" s="1">
        <v>1547</v>
      </c>
      <c r="FP83" s="1">
        <v>919</v>
      </c>
      <c r="FQ83" s="1">
        <v>486</v>
      </c>
      <c r="FR83" s="1">
        <v>433</v>
      </c>
      <c r="FS83" s="3">
        <v>0.11</v>
      </c>
      <c r="FT83" s="3">
        <v>0.06</v>
      </c>
      <c r="FU83" s="3">
        <v>0.1</v>
      </c>
      <c r="FV83" s="3">
        <v>0.03</v>
      </c>
      <c r="FW83" s="3">
        <v>0.07</v>
      </c>
      <c r="FX83" s="3">
        <v>0.05</v>
      </c>
      <c r="FY83" s="3">
        <v>0.29</v>
      </c>
      <c r="FZ83" s="3">
        <v>0.21</v>
      </c>
      <c r="GA83" s="3">
        <v>0.19</v>
      </c>
      <c r="GB83" s="1">
        <v>5</v>
      </c>
      <c r="GC83" s="1">
        <v>5</v>
      </c>
      <c r="GD83" s="3">
        <v>0.78</v>
      </c>
      <c r="GE83" s="3">
        <v>0.18</v>
      </c>
      <c r="GF83" s="3">
        <v>0.03</v>
      </c>
      <c r="GG83" s="1">
        <v>4</v>
      </c>
      <c r="GH83" s="3">
        <v>0.07</v>
      </c>
      <c r="GI83" s="3">
        <v>0.05</v>
      </c>
      <c r="GJ83" s="3">
        <v>0.02</v>
      </c>
      <c r="GK83" s="1">
        <v>4</v>
      </c>
      <c r="GL83" s="3">
        <v>0.14</v>
      </c>
      <c r="GM83" s="3">
        <v>0.14</v>
      </c>
      <c r="GN83">
        <v>87</v>
      </c>
      <c r="GO83">
        <v>3</v>
      </c>
      <c r="GP83">
        <v>10</v>
      </c>
      <c r="GQ83">
        <v>7</v>
      </c>
      <c r="GR83">
        <v>6</v>
      </c>
      <c r="GS83">
        <v>7</v>
      </c>
      <c r="GT83">
        <v>13</v>
      </c>
      <c r="GU83">
        <v>13</v>
      </c>
      <c r="GV83">
        <v>14</v>
      </c>
      <c r="GW83">
        <v>7</v>
      </c>
      <c r="GX83">
        <v>7</v>
      </c>
      <c r="GY83">
        <v>15</v>
      </c>
      <c r="GZ83">
        <v>35</v>
      </c>
      <c r="HA83">
        <v>31</v>
      </c>
      <c r="HB83">
        <v>6</v>
      </c>
      <c r="HC83"/>
      <c r="HD83">
        <v>9</v>
      </c>
      <c r="HE83">
        <v>1</v>
      </c>
      <c r="HF83"/>
      <c r="HG83">
        <v>5</v>
      </c>
      <c r="HH83">
        <v>28</v>
      </c>
      <c r="HI83">
        <v>7</v>
      </c>
      <c r="HJ83"/>
      <c r="HK83">
        <v>7</v>
      </c>
      <c r="HL83">
        <v>8</v>
      </c>
      <c r="HM83">
        <v>17</v>
      </c>
      <c r="HN83">
        <v>3</v>
      </c>
      <c r="HO83">
        <v>2</v>
      </c>
      <c r="HP83" s="31">
        <f t="shared" si="43"/>
        <v>0.03877005347593583</v>
      </c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2.75">
      <c r="A84" s="24">
        <v>525</v>
      </c>
      <c r="B84" s="25" t="s">
        <v>467</v>
      </c>
      <c r="C84" s="26">
        <v>52</v>
      </c>
      <c r="D84" s="25" t="s">
        <v>463</v>
      </c>
      <c r="E84" s="26">
        <v>5</v>
      </c>
      <c r="F84" s="25" t="s">
        <v>459</v>
      </c>
      <c r="G84" s="26">
        <f t="shared" si="29"/>
        <v>0</v>
      </c>
      <c r="H84" s="26">
        <f t="shared" si="30"/>
        <v>0</v>
      </c>
      <c r="I84" s="26">
        <f t="shared" si="31"/>
        <v>0</v>
      </c>
      <c r="J84" s="26">
        <f t="shared" si="32"/>
        <v>1</v>
      </c>
      <c r="K84" t="s">
        <v>612</v>
      </c>
      <c r="L84" s="26">
        <v>0</v>
      </c>
      <c r="M84" s="26">
        <v>0</v>
      </c>
      <c r="N84" s="26">
        <v>1</v>
      </c>
      <c r="O84" s="1" t="s">
        <v>473</v>
      </c>
      <c r="P84" s="26">
        <f t="shared" si="33"/>
        <v>0</v>
      </c>
      <c r="Q84" s="26">
        <f t="shared" si="34"/>
        <v>0</v>
      </c>
      <c r="R84" s="26">
        <f t="shared" si="35"/>
        <v>0</v>
      </c>
      <c r="S84" s="26">
        <f t="shared" si="36"/>
        <v>0</v>
      </c>
      <c r="T84" s="26">
        <f t="shared" si="37"/>
        <v>0</v>
      </c>
      <c r="U84" s="26">
        <f t="shared" si="38"/>
        <v>1</v>
      </c>
      <c r="V84" s="26">
        <f t="shared" si="39"/>
        <v>0</v>
      </c>
      <c r="W84" s="1" t="s">
        <v>482</v>
      </c>
      <c r="X84" s="1">
        <v>0</v>
      </c>
      <c r="Y84" s="55">
        <v>96</v>
      </c>
      <c r="Z84" s="31">
        <f t="shared" si="41"/>
        <v>0.04088586030664395</v>
      </c>
      <c r="AA84">
        <v>25</v>
      </c>
      <c r="AB84">
        <v>36</v>
      </c>
      <c r="AC84">
        <v>31</v>
      </c>
      <c r="AD84">
        <v>4</v>
      </c>
      <c r="AE84" s="2">
        <v>237.737</v>
      </c>
      <c r="AF84" s="3">
        <v>3482.42</v>
      </c>
      <c r="AG84" s="1">
        <v>8279</v>
      </c>
      <c r="AH84" s="1">
        <v>3932</v>
      </c>
      <c r="AI84" s="1">
        <v>4347</v>
      </c>
      <c r="AJ84" s="1">
        <v>567</v>
      </c>
      <c r="AK84" s="33">
        <f t="shared" si="42"/>
        <v>0.19451114922813037</v>
      </c>
      <c r="AL84" s="1">
        <v>344</v>
      </c>
      <c r="AM84" s="1">
        <v>223</v>
      </c>
      <c r="AN84" s="1">
        <v>464</v>
      </c>
      <c r="AO84" s="1">
        <v>103</v>
      </c>
      <c r="AP84" s="1">
        <v>379</v>
      </c>
      <c r="AQ84" s="1">
        <v>188</v>
      </c>
      <c r="AR84" s="1">
        <v>9</v>
      </c>
      <c r="AS84" s="1">
        <v>38</v>
      </c>
      <c r="AT84" s="1">
        <v>401</v>
      </c>
      <c r="AU84" s="1">
        <v>119</v>
      </c>
      <c r="AV84" s="1">
        <v>272</v>
      </c>
      <c r="AW84" s="1">
        <v>237</v>
      </c>
      <c r="AX84" s="1">
        <v>216</v>
      </c>
      <c r="AY84" s="1">
        <v>168</v>
      </c>
      <c r="AZ84" s="1">
        <v>91</v>
      </c>
      <c r="BA84" s="1">
        <v>42</v>
      </c>
      <c r="BB84" s="1">
        <v>0</v>
      </c>
      <c r="BC84" s="1">
        <v>12</v>
      </c>
      <c r="BD84" s="1">
        <v>33</v>
      </c>
      <c r="BE84" s="1">
        <v>1</v>
      </c>
      <c r="BF84" s="1">
        <v>1</v>
      </c>
      <c r="BG84" s="1">
        <v>19</v>
      </c>
      <c r="BH84" s="4">
        <v>5246</v>
      </c>
      <c r="BI84" s="11">
        <v>22.093023255813954</v>
      </c>
      <c r="BJ84" s="13">
        <v>58.19672131147541</v>
      </c>
      <c r="BK84" s="11">
        <v>8.272969881814717</v>
      </c>
      <c r="BL84" s="11">
        <v>4.5367899351887155</v>
      </c>
      <c r="BM84" s="11">
        <v>2.173084254670225</v>
      </c>
      <c r="BN84" s="11">
        <v>4.72741136103698</v>
      </c>
      <c r="BO84" s="4">
        <v>3747</v>
      </c>
      <c r="BP84" s="11">
        <v>34.267413931144915</v>
      </c>
      <c r="BQ84" s="13">
        <v>49.773151854817186</v>
      </c>
      <c r="BR84" s="11">
        <v>5.497731518548172</v>
      </c>
      <c r="BS84" s="11">
        <v>2.6421136909527623</v>
      </c>
      <c r="BT84" s="11">
        <v>1.8681611956231654</v>
      </c>
      <c r="BU84" s="11">
        <v>5.951427808913798</v>
      </c>
      <c r="BV84" s="1">
        <v>49</v>
      </c>
      <c r="BW84" s="1">
        <v>202</v>
      </c>
      <c r="BX84" s="1">
        <v>37315</v>
      </c>
      <c r="BY84" s="1">
        <v>11834</v>
      </c>
      <c r="BZ84" s="1">
        <v>6716</v>
      </c>
      <c r="CA84" s="1">
        <v>4</v>
      </c>
      <c r="CB84" s="1">
        <v>165</v>
      </c>
      <c r="CC84" s="1">
        <v>2348</v>
      </c>
      <c r="CD84" s="1">
        <v>1350</v>
      </c>
      <c r="CE84" s="1">
        <v>998</v>
      </c>
      <c r="CF84" s="1">
        <v>2180</v>
      </c>
      <c r="CG84" s="1">
        <v>168</v>
      </c>
      <c r="CH84" s="1">
        <v>1166</v>
      </c>
      <c r="CI84" s="1">
        <v>1182</v>
      </c>
      <c r="CJ84" s="38">
        <v>3405</v>
      </c>
      <c r="CK84" s="38">
        <v>188</v>
      </c>
      <c r="CL84" s="38">
        <v>277</v>
      </c>
      <c r="CM84" s="38">
        <v>1401</v>
      </c>
      <c r="CN84" s="38">
        <v>1539</v>
      </c>
      <c r="CO84" s="39">
        <f t="shared" si="40"/>
        <v>0.055212922173274594</v>
      </c>
      <c r="CP84" s="35">
        <v>8505</v>
      </c>
      <c r="CQ84" s="38">
        <v>3163</v>
      </c>
      <c r="CR84" s="35">
        <v>345</v>
      </c>
      <c r="CS84" s="35">
        <v>2371</v>
      </c>
      <c r="CT84" s="35">
        <v>34</v>
      </c>
      <c r="CU84" s="35">
        <v>2322</v>
      </c>
      <c r="CV84" s="35">
        <v>270</v>
      </c>
      <c r="CW84" s="36">
        <v>258</v>
      </c>
      <c r="CX84" s="36">
        <v>53</v>
      </c>
      <c r="CY84" s="36">
        <v>84</v>
      </c>
      <c r="CZ84" s="36">
        <v>107</v>
      </c>
      <c r="DA84" s="36">
        <v>14</v>
      </c>
      <c r="DB84" s="38">
        <v>5314</v>
      </c>
      <c r="DC84" s="35">
        <v>3454</v>
      </c>
      <c r="DD84" s="35">
        <v>324</v>
      </c>
      <c r="DE84" s="35">
        <v>534</v>
      </c>
      <c r="DF84" s="35">
        <v>1002</v>
      </c>
      <c r="DG84" s="35">
        <v>2240.429164029858</v>
      </c>
      <c r="DH84" s="42">
        <v>20.596899224806176</v>
      </c>
      <c r="DI84" s="42">
        <v>1.56064610866372</v>
      </c>
      <c r="DJ84" s="1">
        <v>660</v>
      </c>
      <c r="DK84" s="1">
        <v>626</v>
      </c>
      <c r="DL84" s="1">
        <v>61655</v>
      </c>
      <c r="DM84" s="1">
        <v>25</v>
      </c>
      <c r="DN84" s="1">
        <v>77</v>
      </c>
      <c r="DO84" s="1">
        <v>4271</v>
      </c>
      <c r="DP84" s="1">
        <v>4470</v>
      </c>
      <c r="DQ84" s="1">
        <v>70</v>
      </c>
      <c r="DR84" s="1">
        <v>238</v>
      </c>
      <c r="DS84" s="1">
        <v>1251</v>
      </c>
      <c r="DT84" s="1">
        <v>1649</v>
      </c>
      <c r="DU84" s="1">
        <v>791</v>
      </c>
      <c r="DV84" s="1">
        <v>299</v>
      </c>
      <c r="DW84" s="1">
        <v>172</v>
      </c>
      <c r="DX84" s="1">
        <v>80</v>
      </c>
      <c r="DY84" s="1">
        <v>139</v>
      </c>
      <c r="DZ84" s="1">
        <v>62</v>
      </c>
      <c r="EA84" s="1">
        <v>103</v>
      </c>
      <c r="EB84" s="1">
        <v>1</v>
      </c>
      <c r="EC84" s="1">
        <v>5</v>
      </c>
      <c r="ED84" s="1">
        <v>4</v>
      </c>
      <c r="EE84" s="1">
        <v>4</v>
      </c>
      <c r="EF84" s="1">
        <v>2</v>
      </c>
      <c r="EG84" s="1">
        <v>9</v>
      </c>
      <c r="EL84" s="1">
        <v>3</v>
      </c>
      <c r="EM84" s="1">
        <v>8</v>
      </c>
      <c r="EN84" s="1">
        <v>8</v>
      </c>
      <c r="EO84" s="1">
        <v>10</v>
      </c>
      <c r="EP84" s="1">
        <v>10785</v>
      </c>
      <c r="EQ84" s="1">
        <v>5221</v>
      </c>
      <c r="ER84" s="1">
        <v>5564</v>
      </c>
      <c r="ES84" s="1">
        <v>8870</v>
      </c>
      <c r="ET84" s="1">
        <v>4028</v>
      </c>
      <c r="EU84" s="1">
        <v>4842</v>
      </c>
      <c r="EV84" s="1">
        <v>8298</v>
      </c>
      <c r="EW84" s="1">
        <v>3778</v>
      </c>
      <c r="EX84" s="1">
        <v>4520</v>
      </c>
      <c r="EY84" s="1">
        <v>8603</v>
      </c>
      <c r="EZ84" s="1">
        <v>4045</v>
      </c>
      <c r="FA84" s="1">
        <v>4558</v>
      </c>
      <c r="FB84" s="1">
        <v>8279</v>
      </c>
      <c r="FC84" s="1">
        <v>3932</v>
      </c>
      <c r="FD84" s="1">
        <v>4347</v>
      </c>
      <c r="FE84" s="3">
        <v>-23.24</v>
      </c>
      <c r="FF84" s="3">
        <v>-17.76</v>
      </c>
      <c r="FG84" s="3">
        <v>-20.23</v>
      </c>
      <c r="FH84" s="1">
        <v>388</v>
      </c>
      <c r="FI84" s="1">
        <v>594</v>
      </c>
      <c r="FJ84" s="1">
        <v>188</v>
      </c>
      <c r="FK84" s="1">
        <v>561</v>
      </c>
      <c r="FL84" s="1">
        <v>542</v>
      </c>
      <c r="FM84" s="1">
        <v>2437</v>
      </c>
      <c r="FN84" s="1">
        <v>1676</v>
      </c>
      <c r="FO84" s="1">
        <v>1862</v>
      </c>
      <c r="FP84" s="1">
        <v>818</v>
      </c>
      <c r="FQ84" s="1">
        <v>446</v>
      </c>
      <c r="FR84" s="1">
        <v>372</v>
      </c>
      <c r="FS84" s="3">
        <v>0.1</v>
      </c>
      <c r="FT84" s="3">
        <v>0.05</v>
      </c>
      <c r="FU84" s="3">
        <v>0.07</v>
      </c>
      <c r="FV84" s="3">
        <v>0.02</v>
      </c>
      <c r="FW84" s="3">
        <v>0.07</v>
      </c>
      <c r="FX84" s="3">
        <v>0.07</v>
      </c>
      <c r="FY84" s="3">
        <v>0.29</v>
      </c>
      <c r="FZ84" s="3">
        <v>0.2</v>
      </c>
      <c r="GA84" s="3">
        <v>0.22</v>
      </c>
      <c r="GB84" s="1">
        <v>5</v>
      </c>
      <c r="GC84" s="1">
        <v>3</v>
      </c>
      <c r="GD84" s="3">
        <v>0.91</v>
      </c>
      <c r="GE84" s="3">
        <v>0</v>
      </c>
      <c r="GF84" s="3">
        <v>0.18</v>
      </c>
      <c r="GG84" s="1">
        <v>2</v>
      </c>
      <c r="GH84" s="3">
        <v>0.07</v>
      </c>
      <c r="GI84" s="3">
        <v>0.05</v>
      </c>
      <c r="GJ84" s="3">
        <v>0.02</v>
      </c>
      <c r="GK84" s="1">
        <v>4</v>
      </c>
      <c r="GL84" s="3">
        <v>0.14</v>
      </c>
      <c r="GM84" s="3">
        <v>0.14</v>
      </c>
      <c r="GN84">
        <v>96</v>
      </c>
      <c r="GO84">
        <v>8</v>
      </c>
      <c r="GP84">
        <v>4</v>
      </c>
      <c r="GQ84">
        <v>4</v>
      </c>
      <c r="GR84">
        <v>11</v>
      </c>
      <c r="GS84">
        <v>7</v>
      </c>
      <c r="GT84">
        <v>8</v>
      </c>
      <c r="GU84">
        <v>14</v>
      </c>
      <c r="GV84">
        <v>13</v>
      </c>
      <c r="GW84">
        <v>13</v>
      </c>
      <c r="GX84">
        <v>14</v>
      </c>
      <c r="GY84">
        <v>25</v>
      </c>
      <c r="GZ84">
        <v>36</v>
      </c>
      <c r="HA84">
        <v>31</v>
      </c>
      <c r="HB84">
        <v>4</v>
      </c>
      <c r="HC84"/>
      <c r="HD84">
        <v>18</v>
      </c>
      <c r="HE84">
        <v>4</v>
      </c>
      <c r="HF84"/>
      <c r="HG84">
        <v>3</v>
      </c>
      <c r="HH84">
        <v>27</v>
      </c>
      <c r="HI84">
        <v>8</v>
      </c>
      <c r="HJ84">
        <v>1</v>
      </c>
      <c r="HK84">
        <v>3</v>
      </c>
      <c r="HL84">
        <v>8</v>
      </c>
      <c r="HM84">
        <v>17</v>
      </c>
      <c r="HN84">
        <v>5</v>
      </c>
      <c r="HO84">
        <v>2</v>
      </c>
      <c r="HP84" s="31">
        <f t="shared" si="43"/>
        <v>0.04088586030664395</v>
      </c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2.75">
      <c r="A85" s="24">
        <v>531</v>
      </c>
      <c r="B85" s="25" t="s">
        <v>468</v>
      </c>
      <c r="C85" s="26">
        <v>53</v>
      </c>
      <c r="D85" s="25" t="s">
        <v>469</v>
      </c>
      <c r="E85" s="26">
        <v>5</v>
      </c>
      <c r="F85" s="25" t="s">
        <v>459</v>
      </c>
      <c r="G85" s="26">
        <f t="shared" si="29"/>
        <v>0</v>
      </c>
      <c r="H85" s="26">
        <f t="shared" si="30"/>
        <v>0</v>
      </c>
      <c r="I85" s="26">
        <f t="shared" si="31"/>
        <v>0</v>
      </c>
      <c r="J85" s="26">
        <f t="shared" si="32"/>
        <v>1</v>
      </c>
      <c r="K85" t="s">
        <v>614</v>
      </c>
      <c r="L85" s="26">
        <v>0</v>
      </c>
      <c r="M85" s="26">
        <v>0</v>
      </c>
      <c r="N85" s="26">
        <v>0</v>
      </c>
      <c r="O85" s="1" t="s">
        <v>473</v>
      </c>
      <c r="P85" s="26">
        <f t="shared" si="33"/>
        <v>0</v>
      </c>
      <c r="Q85" s="26">
        <f t="shared" si="34"/>
        <v>0</v>
      </c>
      <c r="R85" s="26">
        <f t="shared" si="35"/>
        <v>0</v>
      </c>
      <c r="S85" s="26">
        <f t="shared" si="36"/>
        <v>0</v>
      </c>
      <c r="T85" s="26">
        <f t="shared" si="37"/>
        <v>0</v>
      </c>
      <c r="U85" s="26">
        <f t="shared" si="38"/>
        <v>1</v>
      </c>
      <c r="V85" s="26">
        <f t="shared" si="39"/>
        <v>0</v>
      </c>
      <c r="W85" s="1" t="s">
        <v>482</v>
      </c>
      <c r="X85" s="1">
        <v>0</v>
      </c>
      <c r="Y85" s="55">
        <v>114</v>
      </c>
      <c r="Z85" s="31">
        <f t="shared" si="41"/>
        <v>0.040757954951734</v>
      </c>
      <c r="AA85">
        <v>19</v>
      </c>
      <c r="AB85">
        <v>40</v>
      </c>
      <c r="AC85">
        <v>48</v>
      </c>
      <c r="AD85">
        <v>7</v>
      </c>
      <c r="AE85" s="2">
        <v>406.012</v>
      </c>
      <c r="AF85" s="3">
        <v>2425.79</v>
      </c>
      <c r="AG85" s="1">
        <v>9849</v>
      </c>
      <c r="AH85" s="1">
        <v>4798</v>
      </c>
      <c r="AI85" s="1">
        <v>5052</v>
      </c>
      <c r="AJ85" s="1">
        <v>734</v>
      </c>
      <c r="AK85" s="33">
        <f t="shared" si="42"/>
        <v>0.20787312376097422</v>
      </c>
      <c r="AL85" s="1">
        <v>441</v>
      </c>
      <c r="AM85" s="1">
        <v>293</v>
      </c>
      <c r="AN85" s="1">
        <v>568</v>
      </c>
      <c r="AO85" s="1">
        <v>166</v>
      </c>
      <c r="AP85" s="1">
        <v>519</v>
      </c>
      <c r="AQ85" s="1">
        <v>215</v>
      </c>
      <c r="AR85" s="1">
        <v>14</v>
      </c>
      <c r="AS85" s="1">
        <v>72</v>
      </c>
      <c r="AT85" s="1">
        <v>478</v>
      </c>
      <c r="AU85" s="1">
        <v>170</v>
      </c>
      <c r="AV85" s="1">
        <v>320</v>
      </c>
      <c r="AW85" s="1">
        <v>408</v>
      </c>
      <c r="AX85" s="1">
        <v>315</v>
      </c>
      <c r="AY85" s="1">
        <v>211</v>
      </c>
      <c r="AZ85" s="1">
        <v>106</v>
      </c>
      <c r="BA85" s="1">
        <v>49</v>
      </c>
      <c r="BB85" s="1">
        <v>7</v>
      </c>
      <c r="BC85" s="1">
        <v>38</v>
      </c>
      <c r="BD85" s="1">
        <v>57</v>
      </c>
      <c r="BE85" s="1">
        <v>25</v>
      </c>
      <c r="BF85" s="1">
        <v>24</v>
      </c>
      <c r="BG85" s="1">
        <v>43</v>
      </c>
      <c r="BH85" s="4">
        <v>5495</v>
      </c>
      <c r="BI85" s="11">
        <v>27.115559599636036</v>
      </c>
      <c r="BJ85" s="13">
        <v>52.08371246587807</v>
      </c>
      <c r="BK85" s="11">
        <v>8.061874431301183</v>
      </c>
      <c r="BL85" s="11">
        <v>4.786169244767971</v>
      </c>
      <c r="BM85" s="11">
        <v>2.038216560509554</v>
      </c>
      <c r="BN85" s="11">
        <v>5.914467697907188</v>
      </c>
      <c r="BO85" s="4">
        <v>3825</v>
      </c>
      <c r="BP85" s="11">
        <v>37.54248366013072</v>
      </c>
      <c r="BQ85" s="13">
        <v>45.88235294117647</v>
      </c>
      <c r="BR85" s="11">
        <v>4.6535947712418295</v>
      </c>
      <c r="BS85" s="11">
        <v>1.8562091503267975</v>
      </c>
      <c r="BT85" s="11">
        <v>1.4901960784313726</v>
      </c>
      <c r="BU85" s="11">
        <v>8.57516339869281</v>
      </c>
      <c r="BV85" s="1">
        <v>72</v>
      </c>
      <c r="BW85" s="1">
        <v>433</v>
      </c>
      <c r="BX85" s="1">
        <v>78540</v>
      </c>
      <c r="BY85" s="1">
        <v>18418</v>
      </c>
      <c r="BZ85" s="1">
        <v>9841</v>
      </c>
      <c r="CA85" s="1">
        <v>2</v>
      </c>
      <c r="CC85" s="1">
        <v>2797</v>
      </c>
      <c r="CD85" s="1">
        <v>1663</v>
      </c>
      <c r="CE85" s="1">
        <v>1134</v>
      </c>
      <c r="CF85" s="1">
        <v>2498</v>
      </c>
      <c r="CG85" s="1">
        <v>299</v>
      </c>
      <c r="CH85" s="1">
        <v>1449</v>
      </c>
      <c r="CI85" s="1">
        <v>1348</v>
      </c>
      <c r="CJ85" s="38">
        <v>3828</v>
      </c>
      <c r="CK85" s="38">
        <v>213</v>
      </c>
      <c r="CL85" s="38">
        <v>315</v>
      </c>
      <c r="CM85" s="38">
        <v>1516</v>
      </c>
      <c r="CN85" s="38">
        <v>1784</v>
      </c>
      <c r="CO85" s="39">
        <f t="shared" si="40"/>
        <v>0.055642633228840124</v>
      </c>
      <c r="CP85" s="35">
        <v>9501</v>
      </c>
      <c r="CQ85" s="38">
        <v>3513</v>
      </c>
      <c r="CR85" s="35">
        <v>333</v>
      </c>
      <c r="CS85" s="35">
        <v>2249</v>
      </c>
      <c r="CT85" s="35">
        <v>40</v>
      </c>
      <c r="CU85" s="35">
        <v>3088</v>
      </c>
      <c r="CV85" s="35">
        <v>278</v>
      </c>
      <c r="CW85" s="36">
        <v>319</v>
      </c>
      <c r="CX85" s="36">
        <v>49</v>
      </c>
      <c r="CY85" s="36">
        <v>111</v>
      </c>
      <c r="CZ85" s="36">
        <v>140</v>
      </c>
      <c r="DA85" s="36">
        <v>19</v>
      </c>
      <c r="DB85" s="38">
        <v>3425</v>
      </c>
      <c r="DC85" s="35">
        <v>1673</v>
      </c>
      <c r="DD85" s="35">
        <v>690</v>
      </c>
      <c r="DE85" s="35">
        <v>629</v>
      </c>
      <c r="DF85" s="35">
        <v>433</v>
      </c>
      <c r="DG85" s="35">
        <v>838.7622269492242</v>
      </c>
      <c r="DH85" s="42">
        <v>10.736677115987451</v>
      </c>
      <c r="DI85" s="42">
        <v>0.8947230929989551</v>
      </c>
      <c r="DJ85" s="1">
        <v>480</v>
      </c>
      <c r="DK85" s="1">
        <v>438</v>
      </c>
      <c r="DL85" s="1">
        <v>49471</v>
      </c>
      <c r="DM85" s="1">
        <v>24</v>
      </c>
      <c r="DN85" s="1">
        <v>80</v>
      </c>
      <c r="DO85" s="1">
        <v>5137</v>
      </c>
      <c r="DP85" s="1">
        <v>4557</v>
      </c>
      <c r="DQ85" s="1">
        <v>43</v>
      </c>
      <c r="DR85" s="1">
        <v>298</v>
      </c>
      <c r="DS85" s="1">
        <v>1047</v>
      </c>
      <c r="DT85" s="1">
        <v>1701</v>
      </c>
      <c r="DU85" s="1">
        <v>865</v>
      </c>
      <c r="DV85" s="1">
        <v>376</v>
      </c>
      <c r="DW85" s="1">
        <v>227</v>
      </c>
      <c r="DX85" s="1">
        <v>107</v>
      </c>
      <c r="DY85" s="1">
        <v>191</v>
      </c>
      <c r="DZ85" s="1">
        <v>77</v>
      </c>
      <c r="EA85" s="1">
        <v>138</v>
      </c>
      <c r="EB85" s="1">
        <v>7</v>
      </c>
      <c r="EC85" s="1">
        <v>4</v>
      </c>
      <c r="ED85" s="1">
        <v>3</v>
      </c>
      <c r="EE85" s="1">
        <v>14</v>
      </c>
      <c r="EF85" s="1">
        <v>4</v>
      </c>
      <c r="EG85" s="1">
        <v>4</v>
      </c>
      <c r="EH85" s="1">
        <v>1</v>
      </c>
      <c r="EI85" s="1">
        <v>1</v>
      </c>
      <c r="EJ85" s="1">
        <v>1</v>
      </c>
      <c r="EK85" s="1">
        <v>6</v>
      </c>
      <c r="EL85" s="1">
        <v>2</v>
      </c>
      <c r="EM85" s="1">
        <v>4</v>
      </c>
      <c r="EN85" s="1">
        <v>12</v>
      </c>
      <c r="EO85" s="1">
        <v>20</v>
      </c>
      <c r="EP85" s="1">
        <v>10904</v>
      </c>
      <c r="EQ85" s="1">
        <v>5578</v>
      </c>
      <c r="ER85" s="1">
        <v>5326</v>
      </c>
      <c r="ES85" s="1">
        <v>9584</v>
      </c>
      <c r="ET85" s="1">
        <v>4563</v>
      </c>
      <c r="EU85" s="1">
        <v>5021</v>
      </c>
      <c r="EV85" s="1">
        <v>8963</v>
      </c>
      <c r="EW85" s="1">
        <v>4138</v>
      </c>
      <c r="EX85" s="1">
        <v>4825</v>
      </c>
      <c r="EY85" s="1">
        <v>9949</v>
      </c>
      <c r="EZ85" s="1">
        <v>4786</v>
      </c>
      <c r="FA85" s="1">
        <v>5163</v>
      </c>
      <c r="FB85" s="1">
        <v>9849</v>
      </c>
      <c r="FC85" s="1">
        <v>4798</v>
      </c>
      <c r="FD85" s="1">
        <v>5052</v>
      </c>
      <c r="FE85" s="3">
        <v>-9.68</v>
      </c>
      <c r="FF85" s="3">
        <v>-12.11</v>
      </c>
      <c r="FG85" s="3">
        <v>-8.76</v>
      </c>
      <c r="FH85" s="1">
        <v>625</v>
      </c>
      <c r="FI85" s="1">
        <v>1080</v>
      </c>
      <c r="FJ85" s="1">
        <v>280</v>
      </c>
      <c r="FK85" s="1">
        <v>751</v>
      </c>
      <c r="FL85" s="1">
        <v>616</v>
      </c>
      <c r="FM85" s="1">
        <v>2815</v>
      </c>
      <c r="FN85" s="1">
        <v>1997</v>
      </c>
      <c r="FO85" s="1">
        <v>1683</v>
      </c>
      <c r="FP85" s="1">
        <v>1439</v>
      </c>
      <c r="FQ85" s="1">
        <v>763</v>
      </c>
      <c r="FR85" s="1">
        <v>676</v>
      </c>
      <c r="FS85" s="3">
        <v>0.15</v>
      </c>
      <c r="FT85" s="3">
        <v>0.06</v>
      </c>
      <c r="FU85" s="3">
        <v>0.11</v>
      </c>
      <c r="FV85" s="3">
        <v>0.03</v>
      </c>
      <c r="FW85" s="3">
        <v>0.08</v>
      </c>
      <c r="FX85" s="3">
        <v>0.06</v>
      </c>
      <c r="FY85" s="3">
        <v>0.29</v>
      </c>
      <c r="FZ85" s="3">
        <v>0.2</v>
      </c>
      <c r="GA85" s="3">
        <v>0.17</v>
      </c>
      <c r="GB85" s="1">
        <v>5</v>
      </c>
      <c r="GC85" s="1">
        <v>5</v>
      </c>
      <c r="GD85" s="3">
        <v>0.77</v>
      </c>
      <c r="GE85" s="3">
        <v>0.06</v>
      </c>
      <c r="GF85" s="3">
        <v>0.12</v>
      </c>
      <c r="GG85" s="1">
        <v>4</v>
      </c>
      <c r="GH85" s="3">
        <v>0.07</v>
      </c>
      <c r="GI85" s="3">
        <v>0.05</v>
      </c>
      <c r="GJ85" s="3">
        <v>0.02</v>
      </c>
      <c r="GK85" s="1">
        <v>2</v>
      </c>
      <c r="GL85" s="3">
        <v>0.15</v>
      </c>
      <c r="GM85" s="3">
        <v>0.14</v>
      </c>
      <c r="GN85">
        <v>114</v>
      </c>
      <c r="GO85">
        <v>9</v>
      </c>
      <c r="GP85">
        <v>7</v>
      </c>
      <c r="GQ85">
        <v>5</v>
      </c>
      <c r="GR85">
        <v>9</v>
      </c>
      <c r="GS85">
        <v>13</v>
      </c>
      <c r="GT85">
        <v>15</v>
      </c>
      <c r="GU85">
        <v>10</v>
      </c>
      <c r="GV85">
        <v>14</v>
      </c>
      <c r="GW85">
        <v>15</v>
      </c>
      <c r="GX85">
        <v>17</v>
      </c>
      <c r="GY85">
        <v>19</v>
      </c>
      <c r="GZ85">
        <v>40</v>
      </c>
      <c r="HA85">
        <v>48</v>
      </c>
      <c r="HB85">
        <v>7</v>
      </c>
      <c r="HC85"/>
      <c r="HD85">
        <v>10</v>
      </c>
      <c r="HE85">
        <v>2</v>
      </c>
      <c r="HF85">
        <v>1</v>
      </c>
      <c r="HG85">
        <v>6</v>
      </c>
      <c r="HH85">
        <v>36</v>
      </c>
      <c r="HI85">
        <v>4</v>
      </c>
      <c r="HJ85"/>
      <c r="HK85">
        <v>4</v>
      </c>
      <c r="HL85">
        <v>7</v>
      </c>
      <c r="HM85">
        <v>36</v>
      </c>
      <c r="HN85">
        <v>7</v>
      </c>
      <c r="HO85">
        <v>1</v>
      </c>
      <c r="HP85" s="31">
        <f t="shared" si="43"/>
        <v>0.040757954951734</v>
      </c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2.75">
      <c r="A86" s="24">
        <v>532</v>
      </c>
      <c r="B86" s="25" t="s">
        <v>470</v>
      </c>
      <c r="C86" s="26">
        <v>53</v>
      </c>
      <c r="D86" s="25" t="s">
        <v>469</v>
      </c>
      <c r="E86" s="26">
        <v>5</v>
      </c>
      <c r="F86" s="25" t="s">
        <v>459</v>
      </c>
      <c r="G86" s="26">
        <f t="shared" si="29"/>
        <v>0</v>
      </c>
      <c r="H86" s="26">
        <f t="shared" si="30"/>
        <v>0</v>
      </c>
      <c r="I86" s="26">
        <f t="shared" si="31"/>
        <v>0</v>
      </c>
      <c r="J86" s="26">
        <f t="shared" si="32"/>
        <v>1</v>
      </c>
      <c r="K86" t="s">
        <v>612</v>
      </c>
      <c r="L86" s="26">
        <v>0</v>
      </c>
      <c r="M86" s="26">
        <v>0</v>
      </c>
      <c r="N86" s="26">
        <v>1</v>
      </c>
      <c r="O86" s="1" t="s">
        <v>143</v>
      </c>
      <c r="P86" s="26">
        <f t="shared" si="33"/>
        <v>0</v>
      </c>
      <c r="Q86" s="26">
        <f t="shared" si="34"/>
        <v>0</v>
      </c>
      <c r="R86" s="26">
        <f t="shared" si="35"/>
        <v>0</v>
      </c>
      <c r="S86" s="26">
        <f t="shared" si="36"/>
        <v>0</v>
      </c>
      <c r="T86" s="26">
        <f t="shared" si="37"/>
        <v>1</v>
      </c>
      <c r="U86" s="26">
        <f t="shared" si="38"/>
        <v>0</v>
      </c>
      <c r="V86" s="26">
        <f t="shared" si="39"/>
        <v>0</v>
      </c>
      <c r="W86" s="1" t="s">
        <v>144</v>
      </c>
      <c r="X86" s="1">
        <v>0</v>
      </c>
      <c r="Y86" s="55">
        <v>79</v>
      </c>
      <c r="Z86" s="31">
        <f t="shared" si="41"/>
        <v>0.05779078273591807</v>
      </c>
      <c r="AA86">
        <v>24</v>
      </c>
      <c r="AB86">
        <v>37</v>
      </c>
      <c r="AC86">
        <v>16</v>
      </c>
      <c r="AD86">
        <v>2</v>
      </c>
      <c r="AE86" s="2">
        <v>244.032</v>
      </c>
      <c r="AF86" s="3">
        <v>1856.72</v>
      </c>
      <c r="AG86" s="1">
        <v>4531</v>
      </c>
      <c r="AH86" s="1">
        <v>2178</v>
      </c>
      <c r="AI86" s="1">
        <v>2354</v>
      </c>
      <c r="AJ86" s="1">
        <v>216</v>
      </c>
      <c r="AK86" s="33">
        <f t="shared" si="42"/>
        <v>0.13644977890082122</v>
      </c>
      <c r="AL86" s="1">
        <v>125</v>
      </c>
      <c r="AM86" s="1">
        <v>91</v>
      </c>
      <c r="AN86" s="1">
        <v>203</v>
      </c>
      <c r="AO86" s="1">
        <v>13</v>
      </c>
      <c r="AP86" s="1">
        <v>123</v>
      </c>
      <c r="AQ86" s="1">
        <v>93</v>
      </c>
      <c r="AR86" s="1">
        <v>4</v>
      </c>
      <c r="AS86" s="1">
        <v>18</v>
      </c>
      <c r="AT86" s="1">
        <v>133</v>
      </c>
      <c r="AU86" s="1">
        <v>61</v>
      </c>
      <c r="AV86" s="1">
        <v>83</v>
      </c>
      <c r="AW86" s="1">
        <v>244</v>
      </c>
      <c r="AX86" s="1">
        <v>175</v>
      </c>
      <c r="AY86" s="1">
        <v>143</v>
      </c>
      <c r="AZ86" s="1">
        <v>75</v>
      </c>
      <c r="BA86" s="1">
        <v>11</v>
      </c>
      <c r="BB86" s="1">
        <v>0</v>
      </c>
      <c r="BC86" s="1">
        <v>3</v>
      </c>
      <c r="BD86" s="1">
        <v>28</v>
      </c>
      <c r="BE86" s="1">
        <v>8</v>
      </c>
      <c r="BF86" s="1">
        <v>6</v>
      </c>
      <c r="BG86" s="1">
        <v>56</v>
      </c>
      <c r="BH86" s="4">
        <v>3104</v>
      </c>
      <c r="BI86" s="11">
        <v>24.742268041237114</v>
      </c>
      <c r="BJ86" s="13">
        <v>57.925257731958766</v>
      </c>
      <c r="BK86" s="11">
        <v>6.572164948453609</v>
      </c>
      <c r="BL86" s="11">
        <v>4.445876288659794</v>
      </c>
      <c r="BM86" s="11">
        <v>1.449742268041237</v>
      </c>
      <c r="BN86" s="11">
        <v>4.864690721649485</v>
      </c>
      <c r="BO86" s="4">
        <v>2271</v>
      </c>
      <c r="BP86" s="11">
        <v>35.579040070453544</v>
      </c>
      <c r="BQ86" s="13">
        <v>49.66974900924703</v>
      </c>
      <c r="BR86" s="11">
        <v>3.830911492734478</v>
      </c>
      <c r="BS86" s="11">
        <v>2.2016732716864817</v>
      </c>
      <c r="BT86" s="11">
        <v>1.1008366358432409</v>
      </c>
      <c r="BU86" s="11">
        <v>7.6177895200352275</v>
      </c>
      <c r="BV86" s="1">
        <v>22</v>
      </c>
      <c r="BW86" s="1">
        <v>139</v>
      </c>
      <c r="BX86" s="1">
        <v>20961</v>
      </c>
      <c r="BY86" s="1">
        <v>6175</v>
      </c>
      <c r="BZ86" s="1">
        <v>3254</v>
      </c>
      <c r="CA86" s="1">
        <v>1</v>
      </c>
      <c r="CC86" s="1">
        <v>1367</v>
      </c>
      <c r="CD86" s="1">
        <v>831</v>
      </c>
      <c r="CE86" s="1">
        <v>536</v>
      </c>
      <c r="CF86" s="1">
        <v>1320</v>
      </c>
      <c r="CG86" s="1">
        <v>47</v>
      </c>
      <c r="CH86" s="1">
        <v>688</v>
      </c>
      <c r="CI86" s="1">
        <v>679</v>
      </c>
      <c r="CJ86" s="38">
        <v>1864</v>
      </c>
      <c r="CK86" s="38">
        <v>138</v>
      </c>
      <c r="CL86" s="38">
        <v>183</v>
      </c>
      <c r="CM86" s="38">
        <v>766</v>
      </c>
      <c r="CN86" s="38">
        <v>777</v>
      </c>
      <c r="CO86" s="39">
        <f t="shared" si="40"/>
        <v>0.0740343347639485</v>
      </c>
      <c r="CP86" s="35">
        <v>4589</v>
      </c>
      <c r="CQ86" s="38">
        <v>1716</v>
      </c>
      <c r="CR86" s="35">
        <v>158</v>
      </c>
      <c r="CS86" s="35">
        <v>1135</v>
      </c>
      <c r="CT86" s="35">
        <v>11</v>
      </c>
      <c r="CU86" s="35">
        <v>1478</v>
      </c>
      <c r="CV86" s="35">
        <v>91</v>
      </c>
      <c r="CW86" s="36">
        <v>141</v>
      </c>
      <c r="CX86" s="36">
        <v>33</v>
      </c>
      <c r="CY86" s="36">
        <v>63</v>
      </c>
      <c r="CZ86" s="36">
        <v>37</v>
      </c>
      <c r="DA86" s="36">
        <v>8</v>
      </c>
      <c r="DB86" s="38">
        <v>1505</v>
      </c>
      <c r="DC86" s="35">
        <v>606</v>
      </c>
      <c r="DD86" s="35">
        <v>644</v>
      </c>
      <c r="DE86" s="35">
        <v>145</v>
      </c>
      <c r="DF86" s="35">
        <v>110</v>
      </c>
      <c r="DG86" s="35">
        <v>616.3256263281222</v>
      </c>
      <c r="DH86" s="42">
        <v>10.673758865248235</v>
      </c>
      <c r="DI86" s="42">
        <v>0.8074034334763941</v>
      </c>
      <c r="DJ86" s="1">
        <v>313</v>
      </c>
      <c r="DK86" s="1">
        <v>288</v>
      </c>
      <c r="DL86" s="1">
        <v>39671</v>
      </c>
      <c r="DM86" s="1">
        <v>11</v>
      </c>
      <c r="DN86" s="1">
        <v>29</v>
      </c>
      <c r="DO86" s="1">
        <v>2050</v>
      </c>
      <c r="DP86" s="1">
        <v>2103</v>
      </c>
      <c r="DQ86" s="1">
        <v>13</v>
      </c>
      <c r="DR86" s="1">
        <v>72</v>
      </c>
      <c r="DS86" s="1">
        <v>404</v>
      </c>
      <c r="DT86" s="1">
        <v>775</v>
      </c>
      <c r="DU86" s="1">
        <v>432</v>
      </c>
      <c r="DV86" s="1">
        <v>228</v>
      </c>
      <c r="DW86" s="1">
        <v>179</v>
      </c>
      <c r="DX86" s="1">
        <v>56</v>
      </c>
      <c r="DY86" s="1">
        <v>86</v>
      </c>
      <c r="DZ86" s="1">
        <v>39</v>
      </c>
      <c r="EA86" s="1">
        <v>68</v>
      </c>
      <c r="EB86" s="1">
        <v>1</v>
      </c>
      <c r="EC86" s="1">
        <v>2</v>
      </c>
      <c r="ED86" s="1">
        <v>8</v>
      </c>
      <c r="EE86" s="1">
        <v>6</v>
      </c>
      <c r="EF86" s="1">
        <v>2</v>
      </c>
      <c r="EG86" s="1">
        <v>1</v>
      </c>
      <c r="EI86" s="1">
        <v>1</v>
      </c>
      <c r="EM86" s="1">
        <v>4</v>
      </c>
      <c r="EN86" s="1">
        <v>6</v>
      </c>
      <c r="EO86" s="1">
        <v>4</v>
      </c>
      <c r="EP86" s="1">
        <v>4795</v>
      </c>
      <c r="EQ86" s="1">
        <v>2250</v>
      </c>
      <c r="ER86" s="1">
        <v>2545</v>
      </c>
      <c r="ES86" s="1">
        <v>4444</v>
      </c>
      <c r="ET86" s="1">
        <v>2025</v>
      </c>
      <c r="EU86" s="1">
        <v>2419</v>
      </c>
      <c r="EV86" s="1">
        <v>4404</v>
      </c>
      <c r="EW86" s="1">
        <v>2070</v>
      </c>
      <c r="EX86" s="1">
        <v>2334</v>
      </c>
      <c r="EY86" s="1">
        <v>4503</v>
      </c>
      <c r="EZ86" s="1">
        <v>2179</v>
      </c>
      <c r="FA86" s="1">
        <v>2324</v>
      </c>
      <c r="FB86" s="1">
        <v>4531</v>
      </c>
      <c r="FC86" s="1">
        <v>2178</v>
      </c>
      <c r="FD86" s="1">
        <v>2354</v>
      </c>
      <c r="FE86" s="3">
        <v>-5.51</v>
      </c>
      <c r="FF86" s="3">
        <v>-7.32</v>
      </c>
      <c r="FG86" s="3">
        <v>-6.09</v>
      </c>
      <c r="FH86" s="1">
        <v>282</v>
      </c>
      <c r="FI86" s="1">
        <v>402</v>
      </c>
      <c r="FJ86" s="1">
        <v>118</v>
      </c>
      <c r="FK86" s="1">
        <v>262</v>
      </c>
      <c r="FL86" s="1">
        <v>245</v>
      </c>
      <c r="FM86" s="1">
        <v>1239</v>
      </c>
      <c r="FN86" s="1">
        <v>973</v>
      </c>
      <c r="FO86" s="1">
        <v>1015</v>
      </c>
      <c r="FP86" s="1">
        <v>215</v>
      </c>
      <c r="FQ86" s="1">
        <v>106</v>
      </c>
      <c r="FR86" s="1">
        <v>109</v>
      </c>
      <c r="FS86" s="3">
        <v>0.05</v>
      </c>
      <c r="FT86" s="3">
        <v>0.06</v>
      </c>
      <c r="FU86" s="3">
        <v>0.09</v>
      </c>
      <c r="FV86" s="3">
        <v>0.03</v>
      </c>
      <c r="FW86" s="3">
        <v>0.06</v>
      </c>
      <c r="FX86" s="3">
        <v>0.05</v>
      </c>
      <c r="FY86" s="3">
        <v>0.27</v>
      </c>
      <c r="FZ86" s="3">
        <v>0.21</v>
      </c>
      <c r="GA86" s="3">
        <v>0.22</v>
      </c>
      <c r="GB86" s="1">
        <v>1</v>
      </c>
      <c r="GC86" s="1">
        <v>1</v>
      </c>
      <c r="GD86" s="3">
        <v>0.72</v>
      </c>
      <c r="GE86" s="3">
        <v>0.03</v>
      </c>
      <c r="GF86" s="3">
        <v>0.05</v>
      </c>
      <c r="GG86" s="1">
        <v>4</v>
      </c>
      <c r="GH86" s="3">
        <v>0.05</v>
      </c>
      <c r="GI86" s="3">
        <v>0.03</v>
      </c>
      <c r="GJ86" s="3">
        <v>0.02</v>
      </c>
      <c r="GK86" s="1">
        <v>4</v>
      </c>
      <c r="GL86" s="3">
        <v>0.15</v>
      </c>
      <c r="GM86" s="3">
        <v>0.15</v>
      </c>
      <c r="GN86">
        <v>79</v>
      </c>
      <c r="GO86">
        <v>15</v>
      </c>
      <c r="GP86">
        <v>4</v>
      </c>
      <c r="GQ86">
        <v>5</v>
      </c>
      <c r="GR86">
        <v>8</v>
      </c>
      <c r="GS86">
        <v>4</v>
      </c>
      <c r="GT86">
        <v>10</v>
      </c>
      <c r="GU86">
        <v>7</v>
      </c>
      <c r="GV86">
        <v>7</v>
      </c>
      <c r="GW86">
        <v>11</v>
      </c>
      <c r="GX86">
        <v>8</v>
      </c>
      <c r="GY86">
        <v>24</v>
      </c>
      <c r="GZ86">
        <v>37</v>
      </c>
      <c r="HA86">
        <v>16</v>
      </c>
      <c r="HB86">
        <v>2</v>
      </c>
      <c r="HC86"/>
      <c r="HD86">
        <v>9</v>
      </c>
      <c r="HE86">
        <v>1</v>
      </c>
      <c r="HF86">
        <v>2</v>
      </c>
      <c r="HG86">
        <v>12</v>
      </c>
      <c r="HH86">
        <v>29</v>
      </c>
      <c r="HI86">
        <v>7</v>
      </c>
      <c r="HJ86">
        <v>1</v>
      </c>
      <c r="HK86">
        <v>4</v>
      </c>
      <c r="HL86">
        <v>4</v>
      </c>
      <c r="HM86">
        <v>7</v>
      </c>
      <c r="HN86">
        <v>1</v>
      </c>
      <c r="HO86">
        <v>2</v>
      </c>
      <c r="HP86" s="31">
        <f t="shared" si="43"/>
        <v>0.05779078273591807</v>
      </c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2.75">
      <c r="A87" s="24">
        <v>533</v>
      </c>
      <c r="B87" s="25" t="s">
        <v>471</v>
      </c>
      <c r="C87" s="26">
        <v>53</v>
      </c>
      <c r="D87" s="25" t="s">
        <v>469</v>
      </c>
      <c r="E87" s="26">
        <v>5</v>
      </c>
      <c r="F87" s="25" t="s">
        <v>459</v>
      </c>
      <c r="G87" s="26">
        <f t="shared" si="29"/>
        <v>0</v>
      </c>
      <c r="H87" s="26">
        <f t="shared" si="30"/>
        <v>0</v>
      </c>
      <c r="I87" s="26">
        <f t="shared" si="31"/>
        <v>0</v>
      </c>
      <c r="J87" s="26">
        <f t="shared" si="32"/>
        <v>1</v>
      </c>
      <c r="K87" t="s">
        <v>612</v>
      </c>
      <c r="L87" s="26">
        <v>0</v>
      </c>
      <c r="M87" s="26">
        <v>0</v>
      </c>
      <c r="N87" s="26">
        <v>1</v>
      </c>
      <c r="O87" s="1" t="s">
        <v>140</v>
      </c>
      <c r="P87" s="26">
        <f t="shared" si="33"/>
        <v>0</v>
      </c>
      <c r="Q87" s="26">
        <f t="shared" si="34"/>
        <v>0</v>
      </c>
      <c r="R87" s="26">
        <f t="shared" si="35"/>
        <v>0</v>
      </c>
      <c r="S87" s="26">
        <f t="shared" si="36"/>
        <v>1</v>
      </c>
      <c r="T87" s="26">
        <f t="shared" si="37"/>
        <v>0</v>
      </c>
      <c r="U87" s="26">
        <f t="shared" si="38"/>
        <v>0</v>
      </c>
      <c r="V87" s="26">
        <f t="shared" si="39"/>
        <v>0</v>
      </c>
      <c r="W87" s="1" t="s">
        <v>481</v>
      </c>
      <c r="X87" s="1">
        <v>0</v>
      </c>
      <c r="Y87" s="55">
        <v>102</v>
      </c>
      <c r="Z87" s="31">
        <f t="shared" si="41"/>
        <v>0.027419354838709678</v>
      </c>
      <c r="AA87">
        <v>30</v>
      </c>
      <c r="AB87">
        <v>49</v>
      </c>
      <c r="AC87">
        <v>21</v>
      </c>
      <c r="AD87">
        <v>2</v>
      </c>
      <c r="AE87" s="2">
        <v>511.115</v>
      </c>
      <c r="AF87" s="3">
        <v>2605.28</v>
      </c>
      <c r="AG87" s="1">
        <v>13316</v>
      </c>
      <c r="AH87" s="1">
        <v>6388</v>
      </c>
      <c r="AI87" s="1">
        <v>6928</v>
      </c>
      <c r="AJ87" s="1">
        <v>1004</v>
      </c>
      <c r="AK87" s="33">
        <f t="shared" si="42"/>
        <v>0.21253175275190517</v>
      </c>
      <c r="AL87" s="1">
        <v>617</v>
      </c>
      <c r="AM87" s="1">
        <v>387</v>
      </c>
      <c r="AN87" s="1">
        <v>788</v>
      </c>
      <c r="AO87" s="1">
        <v>216</v>
      </c>
      <c r="AP87" s="1">
        <v>737</v>
      </c>
      <c r="AQ87" s="1">
        <v>267</v>
      </c>
      <c r="AR87" s="1">
        <v>29</v>
      </c>
      <c r="AS87" s="1">
        <v>104</v>
      </c>
      <c r="AT87" s="1">
        <v>686</v>
      </c>
      <c r="AU87" s="1">
        <v>185</v>
      </c>
      <c r="AV87" s="1">
        <v>457</v>
      </c>
      <c r="AW87" s="1">
        <v>504</v>
      </c>
      <c r="AX87" s="1">
        <v>327</v>
      </c>
      <c r="AY87" s="1">
        <v>231</v>
      </c>
      <c r="AZ87" s="1">
        <v>179</v>
      </c>
      <c r="BA87" s="1">
        <v>0</v>
      </c>
      <c r="BB87" s="1">
        <v>9</v>
      </c>
      <c r="BC87" s="1">
        <v>13</v>
      </c>
      <c r="BD87" s="1">
        <v>41</v>
      </c>
      <c r="BE87" s="1">
        <v>113</v>
      </c>
      <c r="BF87" s="1">
        <v>61</v>
      </c>
      <c r="BG87" s="1">
        <v>1</v>
      </c>
      <c r="BH87" s="4">
        <v>7458</v>
      </c>
      <c r="BI87" s="11">
        <v>24.242424242424242</v>
      </c>
      <c r="BJ87" s="13">
        <v>58.755698578707424</v>
      </c>
      <c r="BK87" s="11">
        <v>5.859479753285063</v>
      </c>
      <c r="BL87" s="11">
        <v>3.4459640654330923</v>
      </c>
      <c r="BM87" s="11">
        <v>1.5553767766157145</v>
      </c>
      <c r="BN87" s="11">
        <v>6.14105658353446</v>
      </c>
      <c r="BO87" s="4">
        <v>4926</v>
      </c>
      <c r="BP87" s="11">
        <v>33.35363377994316</v>
      </c>
      <c r="BQ87" s="13">
        <v>51.1977263499797</v>
      </c>
      <c r="BR87" s="11">
        <v>3.836784409257003</v>
      </c>
      <c r="BS87" s="11">
        <v>1.8270401948842874</v>
      </c>
      <c r="BT87" s="11">
        <v>1.3804303694681284</v>
      </c>
      <c r="BU87" s="11">
        <v>8.404384896467722</v>
      </c>
      <c r="BV87" s="1">
        <v>42</v>
      </c>
      <c r="BW87" s="1">
        <v>174</v>
      </c>
      <c r="BX87" s="1">
        <v>29451</v>
      </c>
      <c r="BY87" s="1">
        <v>8933</v>
      </c>
      <c r="BZ87" s="1">
        <v>6145</v>
      </c>
      <c r="CA87" s="1">
        <v>2</v>
      </c>
      <c r="CC87" s="1">
        <v>3720</v>
      </c>
      <c r="CD87" s="1">
        <v>2221</v>
      </c>
      <c r="CE87" s="1">
        <v>1499</v>
      </c>
      <c r="CF87" s="1">
        <v>3386</v>
      </c>
      <c r="CG87" s="1">
        <v>334</v>
      </c>
      <c r="CH87" s="1">
        <v>2133</v>
      </c>
      <c r="CI87" s="1">
        <v>1587</v>
      </c>
      <c r="CJ87" s="38">
        <v>4959</v>
      </c>
      <c r="CK87" s="38">
        <v>201</v>
      </c>
      <c r="CL87" s="38">
        <v>341</v>
      </c>
      <c r="CM87" s="38">
        <v>1740</v>
      </c>
      <c r="CN87" s="38">
        <v>2677</v>
      </c>
      <c r="CO87" s="39">
        <f t="shared" si="40"/>
        <v>0.04053236539624924</v>
      </c>
      <c r="CP87" s="35">
        <v>13043</v>
      </c>
      <c r="CQ87" s="38">
        <v>4484</v>
      </c>
      <c r="CR87" s="35">
        <v>618</v>
      </c>
      <c r="CS87" s="35">
        <v>2753</v>
      </c>
      <c r="CT87" s="35">
        <v>26</v>
      </c>
      <c r="CU87" s="35">
        <v>4433</v>
      </c>
      <c r="CV87" s="35">
        <v>729</v>
      </c>
      <c r="CW87" s="36">
        <v>234</v>
      </c>
      <c r="CX87" s="36">
        <v>38</v>
      </c>
      <c r="CY87" s="36">
        <v>95</v>
      </c>
      <c r="CZ87" s="36">
        <v>76</v>
      </c>
      <c r="DA87" s="36">
        <v>25</v>
      </c>
      <c r="DB87" s="38">
        <v>1139</v>
      </c>
      <c r="DC87" s="35">
        <v>247</v>
      </c>
      <c r="DD87" s="35">
        <v>274</v>
      </c>
      <c r="DE87" s="35">
        <v>234</v>
      </c>
      <c r="DF87" s="35">
        <v>384</v>
      </c>
      <c r="DG87" s="35">
        <v>226.1310174128822</v>
      </c>
      <c r="DH87" s="42">
        <v>4.8675213675213636</v>
      </c>
      <c r="DI87" s="42">
        <v>0.22968340391207978</v>
      </c>
      <c r="DJ87" s="1">
        <v>271</v>
      </c>
      <c r="DK87" s="1">
        <v>233</v>
      </c>
      <c r="DL87" s="1">
        <v>26862</v>
      </c>
      <c r="DM87" s="1">
        <v>23</v>
      </c>
      <c r="DN87" s="1">
        <v>66</v>
      </c>
      <c r="DO87" s="1">
        <v>4919</v>
      </c>
      <c r="DP87" s="1">
        <v>6198</v>
      </c>
      <c r="DQ87" s="1">
        <v>39</v>
      </c>
      <c r="DR87" s="1">
        <v>177</v>
      </c>
      <c r="DS87" s="1">
        <v>1528</v>
      </c>
      <c r="DT87" s="1">
        <v>2526</v>
      </c>
      <c r="DU87" s="1">
        <v>1163</v>
      </c>
      <c r="DV87" s="1">
        <v>465</v>
      </c>
      <c r="DW87" s="1">
        <v>300</v>
      </c>
      <c r="DX87" s="1">
        <v>158</v>
      </c>
      <c r="DY87" s="1">
        <v>240</v>
      </c>
      <c r="DZ87" s="1">
        <v>114</v>
      </c>
      <c r="EA87" s="1">
        <v>181</v>
      </c>
      <c r="EB87" s="1">
        <v>7</v>
      </c>
      <c r="EC87" s="1">
        <v>6</v>
      </c>
      <c r="ED87" s="1">
        <v>13</v>
      </c>
      <c r="EE87" s="1">
        <v>10</v>
      </c>
      <c r="EF87" s="1">
        <v>4</v>
      </c>
      <c r="EG87" s="1">
        <v>3</v>
      </c>
      <c r="EI87" s="1">
        <v>4</v>
      </c>
      <c r="EL87" s="1">
        <v>5</v>
      </c>
      <c r="EM87" s="1">
        <v>9</v>
      </c>
      <c r="EN87" s="1">
        <v>15</v>
      </c>
      <c r="EO87" s="1">
        <v>27</v>
      </c>
      <c r="EP87" s="1">
        <v>15583</v>
      </c>
      <c r="EQ87" s="1">
        <v>7515</v>
      </c>
      <c r="ER87" s="1">
        <v>8068</v>
      </c>
      <c r="ES87" s="1">
        <v>14759</v>
      </c>
      <c r="ET87" s="1">
        <v>6935</v>
      </c>
      <c r="EU87" s="1">
        <v>7825</v>
      </c>
      <c r="EV87" s="1">
        <v>13142</v>
      </c>
      <c r="EW87" s="1">
        <v>6248</v>
      </c>
      <c r="EX87" s="1">
        <v>6895</v>
      </c>
      <c r="EY87" s="1">
        <v>13857</v>
      </c>
      <c r="EZ87" s="1">
        <v>6669</v>
      </c>
      <c r="FA87" s="1">
        <v>7188</v>
      </c>
      <c r="FB87" s="1">
        <v>13316</v>
      </c>
      <c r="FC87" s="1">
        <v>6388</v>
      </c>
      <c r="FD87" s="1">
        <v>6928</v>
      </c>
      <c r="FE87" s="3">
        <v>-14.55</v>
      </c>
      <c r="FF87" s="3">
        <v>-5.29</v>
      </c>
      <c r="FG87" s="3">
        <v>-11.08</v>
      </c>
      <c r="FH87" s="1">
        <v>826</v>
      </c>
      <c r="FI87" s="1">
        <v>1536</v>
      </c>
      <c r="FJ87" s="1">
        <v>477</v>
      </c>
      <c r="FK87" s="1">
        <v>1053</v>
      </c>
      <c r="FL87" s="1">
        <v>749</v>
      </c>
      <c r="FM87" s="1">
        <v>3803</v>
      </c>
      <c r="FN87" s="1">
        <v>2613</v>
      </c>
      <c r="FO87" s="1">
        <v>2147</v>
      </c>
      <c r="FP87" s="1">
        <v>1827</v>
      </c>
      <c r="FQ87" s="1">
        <v>906</v>
      </c>
      <c r="FR87" s="1">
        <v>921</v>
      </c>
      <c r="FS87" s="3">
        <v>0.14</v>
      </c>
      <c r="FT87" s="3">
        <v>0.06</v>
      </c>
      <c r="FU87" s="3">
        <v>0.12</v>
      </c>
      <c r="FV87" s="3">
        <v>0.04</v>
      </c>
      <c r="FW87" s="3">
        <v>0.08</v>
      </c>
      <c r="FX87" s="3">
        <v>0.06</v>
      </c>
      <c r="FY87" s="3">
        <v>0.29</v>
      </c>
      <c r="FZ87" s="3">
        <v>0.2</v>
      </c>
      <c r="GA87" s="3">
        <v>0.16</v>
      </c>
      <c r="GB87" s="1">
        <v>5</v>
      </c>
      <c r="GC87" s="1">
        <v>5</v>
      </c>
      <c r="GD87" s="3">
        <v>0.65</v>
      </c>
      <c r="GE87" s="3">
        <v>0.22</v>
      </c>
      <c r="GF87" s="3">
        <v>0</v>
      </c>
      <c r="GG87" s="1">
        <v>4</v>
      </c>
      <c r="GH87" s="3">
        <v>0.08</v>
      </c>
      <c r="GI87" s="3">
        <v>0.06</v>
      </c>
      <c r="GJ87" s="3">
        <v>0.02</v>
      </c>
      <c r="GK87" s="1">
        <v>2</v>
      </c>
      <c r="GL87" s="3">
        <v>0.16</v>
      </c>
      <c r="GM87" s="3">
        <v>0.12</v>
      </c>
      <c r="GN87">
        <v>102</v>
      </c>
      <c r="GO87">
        <v>10</v>
      </c>
      <c r="GP87">
        <v>5</v>
      </c>
      <c r="GQ87">
        <v>6</v>
      </c>
      <c r="GR87">
        <v>11</v>
      </c>
      <c r="GS87">
        <v>10</v>
      </c>
      <c r="GT87">
        <v>10</v>
      </c>
      <c r="GU87">
        <v>16</v>
      </c>
      <c r="GV87">
        <v>12</v>
      </c>
      <c r="GW87">
        <v>15</v>
      </c>
      <c r="GX87">
        <v>7</v>
      </c>
      <c r="GY87">
        <v>30</v>
      </c>
      <c r="GZ87">
        <v>49</v>
      </c>
      <c r="HA87">
        <v>21</v>
      </c>
      <c r="HB87">
        <v>2</v>
      </c>
      <c r="HC87">
        <v>1</v>
      </c>
      <c r="HD87">
        <v>18</v>
      </c>
      <c r="HE87">
        <v>2</v>
      </c>
      <c r="HF87">
        <v>1</v>
      </c>
      <c r="HG87">
        <v>8</v>
      </c>
      <c r="HH87">
        <v>40</v>
      </c>
      <c r="HI87">
        <v>5</v>
      </c>
      <c r="HJ87">
        <v>4</v>
      </c>
      <c r="HK87">
        <v>4</v>
      </c>
      <c r="HL87">
        <v>5</v>
      </c>
      <c r="HM87">
        <v>12</v>
      </c>
      <c r="HN87">
        <v>2</v>
      </c>
      <c r="HO87"/>
      <c r="HP87" s="31">
        <f t="shared" si="43"/>
        <v>0.027419354838709678</v>
      </c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2.75">
      <c r="A88" s="24">
        <v>534</v>
      </c>
      <c r="B88" s="25" t="s">
        <v>172</v>
      </c>
      <c r="C88" s="26">
        <v>53</v>
      </c>
      <c r="D88" s="25" t="s">
        <v>469</v>
      </c>
      <c r="E88" s="26">
        <v>5</v>
      </c>
      <c r="F88" s="25" t="s">
        <v>459</v>
      </c>
      <c r="G88" s="26">
        <f t="shared" si="29"/>
        <v>0</v>
      </c>
      <c r="H88" s="26">
        <f t="shared" si="30"/>
        <v>0</v>
      </c>
      <c r="I88" s="26">
        <f t="shared" si="31"/>
        <v>0</v>
      </c>
      <c r="J88" s="26">
        <f t="shared" si="32"/>
        <v>1</v>
      </c>
      <c r="K88" t="s">
        <v>612</v>
      </c>
      <c r="L88" s="26">
        <v>0</v>
      </c>
      <c r="M88" s="26">
        <v>0</v>
      </c>
      <c r="N88" s="26">
        <v>1</v>
      </c>
      <c r="O88" s="1" t="s">
        <v>143</v>
      </c>
      <c r="P88" s="26">
        <f t="shared" si="33"/>
        <v>0</v>
      </c>
      <c r="Q88" s="26">
        <f t="shared" si="34"/>
        <v>0</v>
      </c>
      <c r="R88" s="26">
        <f t="shared" si="35"/>
        <v>0</v>
      </c>
      <c r="S88" s="26">
        <f t="shared" si="36"/>
        <v>0</v>
      </c>
      <c r="T88" s="26">
        <f t="shared" si="37"/>
        <v>1</v>
      </c>
      <c r="U88" s="26">
        <f t="shared" si="38"/>
        <v>0</v>
      </c>
      <c r="V88" s="26">
        <f t="shared" si="39"/>
        <v>0</v>
      </c>
      <c r="W88" s="1" t="s">
        <v>144</v>
      </c>
      <c r="X88" s="1">
        <v>0</v>
      </c>
      <c r="Y88" s="55">
        <v>39</v>
      </c>
      <c r="Z88" s="31">
        <f t="shared" si="41"/>
        <v>0.04020618556701031</v>
      </c>
      <c r="AA88">
        <v>10</v>
      </c>
      <c r="AB88">
        <v>18</v>
      </c>
      <c r="AC88">
        <v>8</v>
      </c>
      <c r="AD88">
        <v>3</v>
      </c>
      <c r="AE88" s="2">
        <v>548.572</v>
      </c>
      <c r="AF88" s="3">
        <v>587.53</v>
      </c>
      <c r="AG88" s="1">
        <v>3223</v>
      </c>
      <c r="AH88" s="1">
        <v>1593</v>
      </c>
      <c r="AI88" s="1">
        <v>1630</v>
      </c>
      <c r="AJ88" s="1">
        <v>171</v>
      </c>
      <c r="AK88" s="33">
        <f t="shared" si="42"/>
        <v>0.14986853637160386</v>
      </c>
      <c r="AL88" s="1">
        <v>102</v>
      </c>
      <c r="AM88" s="1">
        <v>69</v>
      </c>
      <c r="AN88" s="1">
        <v>159</v>
      </c>
      <c r="AO88" s="1">
        <v>12</v>
      </c>
      <c r="AP88" s="1">
        <v>116</v>
      </c>
      <c r="AQ88" s="1">
        <v>55</v>
      </c>
      <c r="AR88" s="1">
        <v>2</v>
      </c>
      <c r="AS88" s="1">
        <v>10</v>
      </c>
      <c r="AT88" s="1">
        <v>117</v>
      </c>
      <c r="AU88" s="1">
        <v>42</v>
      </c>
      <c r="AV88" s="1">
        <v>81</v>
      </c>
      <c r="AW88" s="1">
        <v>540</v>
      </c>
      <c r="AX88" s="1">
        <v>205</v>
      </c>
      <c r="AY88" s="1">
        <v>145</v>
      </c>
      <c r="AZ88" s="1">
        <v>71</v>
      </c>
      <c r="BA88" s="1">
        <v>11</v>
      </c>
      <c r="BB88" s="1">
        <v>17</v>
      </c>
      <c r="BC88" s="1">
        <v>5</v>
      </c>
      <c r="BD88" s="1">
        <v>37</v>
      </c>
      <c r="BE88" s="1">
        <v>188</v>
      </c>
      <c r="BF88" s="1">
        <v>69</v>
      </c>
      <c r="BG88" s="1">
        <v>73</v>
      </c>
      <c r="BH88" s="4">
        <v>2168</v>
      </c>
      <c r="BI88" s="11">
        <v>23.985239852398525</v>
      </c>
      <c r="BJ88" s="13">
        <v>57.79520295202952</v>
      </c>
      <c r="BK88" s="11">
        <v>4.797047970479705</v>
      </c>
      <c r="BL88" s="11">
        <v>4.750922509225092</v>
      </c>
      <c r="BM88" s="11">
        <v>1.6605166051660518</v>
      </c>
      <c r="BN88" s="11">
        <v>7.011070110701106</v>
      </c>
      <c r="BO88" s="4">
        <v>1508</v>
      </c>
      <c r="BP88" s="11">
        <v>35.47745358090186</v>
      </c>
      <c r="BQ88" s="13">
        <v>49.137931034482754</v>
      </c>
      <c r="BR88" s="11">
        <v>3.3156498673740056</v>
      </c>
      <c r="BS88" s="11">
        <v>2.1883289124668437</v>
      </c>
      <c r="BT88" s="11">
        <v>1.1273209549071617</v>
      </c>
      <c r="BU88" s="11">
        <v>8.753315649867375</v>
      </c>
      <c r="BV88" s="1">
        <v>11</v>
      </c>
      <c r="BW88" s="1">
        <v>44</v>
      </c>
      <c r="BX88" s="1">
        <v>9651</v>
      </c>
      <c r="BY88" s="1">
        <v>2038</v>
      </c>
      <c r="BZ88" s="1">
        <v>1642</v>
      </c>
      <c r="CA88" s="1">
        <v>6</v>
      </c>
      <c r="CB88" s="1">
        <v>1387</v>
      </c>
      <c r="CC88" s="1">
        <v>970</v>
      </c>
      <c r="CD88" s="1">
        <v>578</v>
      </c>
      <c r="CE88" s="1">
        <v>392</v>
      </c>
      <c r="CF88" s="1">
        <v>946</v>
      </c>
      <c r="CG88" s="1">
        <v>24</v>
      </c>
      <c r="CH88" s="1">
        <v>485</v>
      </c>
      <c r="CI88" s="1">
        <v>485</v>
      </c>
      <c r="CJ88" s="38">
        <v>1335</v>
      </c>
      <c r="CK88" s="38">
        <v>65</v>
      </c>
      <c r="CL88" s="38">
        <v>93</v>
      </c>
      <c r="CM88" s="38">
        <v>528</v>
      </c>
      <c r="CN88" s="38">
        <v>649</v>
      </c>
      <c r="CO88" s="39">
        <f t="shared" si="40"/>
        <v>0.04868913857677903</v>
      </c>
      <c r="CP88" s="35">
        <v>3290</v>
      </c>
      <c r="CQ88" s="38">
        <v>1211</v>
      </c>
      <c r="CR88" s="35">
        <v>105</v>
      </c>
      <c r="CS88" s="35">
        <v>740</v>
      </c>
      <c r="CT88" s="35">
        <v>13</v>
      </c>
      <c r="CU88" s="35">
        <v>1148</v>
      </c>
      <c r="CV88" s="35">
        <v>73</v>
      </c>
      <c r="CW88" s="36">
        <v>104</v>
      </c>
      <c r="CX88" s="36">
        <v>30</v>
      </c>
      <c r="CY88" s="36">
        <v>28</v>
      </c>
      <c r="CZ88" s="36">
        <v>35</v>
      </c>
      <c r="DA88" s="36">
        <v>11</v>
      </c>
      <c r="DB88" s="38">
        <v>1544</v>
      </c>
      <c r="DC88" s="35">
        <v>1172</v>
      </c>
      <c r="DD88" s="35">
        <v>102</v>
      </c>
      <c r="DE88" s="35">
        <v>140</v>
      </c>
      <c r="DF88" s="35">
        <v>130</v>
      </c>
      <c r="DG88" s="35">
        <v>286.08777743705076</v>
      </c>
      <c r="DH88" s="42">
        <v>14.84615384615384</v>
      </c>
      <c r="DI88" s="42">
        <v>1.15655430711609</v>
      </c>
      <c r="DJ88" s="1">
        <v>116</v>
      </c>
      <c r="DK88" s="1">
        <v>101</v>
      </c>
      <c r="DL88" s="1">
        <v>10004</v>
      </c>
      <c r="DM88" s="1">
        <v>13</v>
      </c>
      <c r="DN88" s="1">
        <v>139</v>
      </c>
      <c r="DO88" s="1">
        <v>9309</v>
      </c>
      <c r="DP88" s="1">
        <v>1505</v>
      </c>
      <c r="DQ88" s="1">
        <v>20</v>
      </c>
      <c r="DR88" s="1">
        <v>27</v>
      </c>
      <c r="DS88" s="1">
        <v>251</v>
      </c>
      <c r="DT88" s="1">
        <v>484</v>
      </c>
      <c r="DU88" s="1">
        <v>392</v>
      </c>
      <c r="DV88" s="1">
        <v>181</v>
      </c>
      <c r="DW88" s="1">
        <v>150</v>
      </c>
      <c r="DX88" s="1">
        <v>15</v>
      </c>
      <c r="DY88" s="1">
        <v>54</v>
      </c>
      <c r="DZ88" s="1">
        <v>12</v>
      </c>
      <c r="EA88" s="1">
        <v>36</v>
      </c>
      <c r="EB88" s="1">
        <v>1</v>
      </c>
      <c r="EC88" s="1">
        <v>2</v>
      </c>
      <c r="ED88" s="1">
        <v>1</v>
      </c>
      <c r="EE88" s="1">
        <v>6</v>
      </c>
      <c r="EL88" s="1">
        <v>1</v>
      </c>
      <c r="EM88" s="1">
        <v>7</v>
      </c>
      <c r="EO88" s="1">
        <v>3</v>
      </c>
      <c r="EP88" s="1">
        <v>3912</v>
      </c>
      <c r="EQ88" s="1">
        <v>1929</v>
      </c>
      <c r="ER88" s="1">
        <v>1983</v>
      </c>
      <c r="ES88" s="1">
        <v>3473</v>
      </c>
      <c r="ET88" s="1">
        <v>1666</v>
      </c>
      <c r="EU88" s="1">
        <v>1808</v>
      </c>
      <c r="EV88" s="1">
        <v>3218</v>
      </c>
      <c r="EW88" s="1">
        <v>1593</v>
      </c>
      <c r="EX88" s="1">
        <v>1626</v>
      </c>
      <c r="EY88" s="1">
        <v>3304</v>
      </c>
      <c r="EZ88" s="1">
        <v>1620</v>
      </c>
      <c r="FA88" s="1">
        <v>1685</v>
      </c>
      <c r="FB88" s="1">
        <v>3223</v>
      </c>
      <c r="FC88" s="1">
        <v>1593</v>
      </c>
      <c r="FD88" s="1">
        <v>1630</v>
      </c>
      <c r="FE88" s="3">
        <v>-17.61</v>
      </c>
      <c r="FF88" s="3">
        <v>-11.22</v>
      </c>
      <c r="FG88" s="3">
        <v>-15.54</v>
      </c>
      <c r="FH88" s="1">
        <v>190</v>
      </c>
      <c r="FI88" s="1">
        <v>284</v>
      </c>
      <c r="FJ88" s="1">
        <v>94</v>
      </c>
      <c r="FK88" s="1">
        <v>198</v>
      </c>
      <c r="FL88" s="1">
        <v>140</v>
      </c>
      <c r="FM88" s="1">
        <v>995</v>
      </c>
      <c r="FN88" s="1">
        <v>673</v>
      </c>
      <c r="FO88" s="1">
        <v>631</v>
      </c>
      <c r="FP88" s="1">
        <v>171</v>
      </c>
      <c r="FQ88" s="1">
        <v>89</v>
      </c>
      <c r="FR88" s="1">
        <v>82</v>
      </c>
      <c r="FS88" s="3">
        <v>0.05</v>
      </c>
      <c r="FT88" s="3">
        <v>0.06</v>
      </c>
      <c r="FU88" s="3">
        <v>0.09</v>
      </c>
      <c r="FV88" s="3">
        <v>0.03</v>
      </c>
      <c r="FW88" s="3">
        <v>0.06</v>
      </c>
      <c r="FX88" s="3">
        <v>0.04</v>
      </c>
      <c r="FY88" s="3">
        <v>0.31</v>
      </c>
      <c r="FZ88" s="3">
        <v>0.21</v>
      </c>
      <c r="GA88" s="3">
        <v>0.2</v>
      </c>
      <c r="GB88" s="1">
        <v>1</v>
      </c>
      <c r="GC88" s="1">
        <v>5</v>
      </c>
      <c r="GD88" s="3">
        <v>0.38</v>
      </c>
      <c r="GE88" s="3">
        <v>0.35</v>
      </c>
      <c r="GF88" s="3">
        <v>0.02</v>
      </c>
      <c r="GG88" s="1">
        <v>1</v>
      </c>
      <c r="GH88" s="3">
        <v>0.05</v>
      </c>
      <c r="GI88" s="3">
        <v>0.04</v>
      </c>
      <c r="GJ88" s="3">
        <v>0.02</v>
      </c>
      <c r="GK88" s="1">
        <v>4</v>
      </c>
      <c r="GL88" s="3">
        <v>0.15</v>
      </c>
      <c r="GM88" s="3">
        <v>0.15</v>
      </c>
      <c r="GN88">
        <v>39</v>
      </c>
      <c r="GO88">
        <v>3</v>
      </c>
      <c r="GP88">
        <v>3</v>
      </c>
      <c r="GQ88">
        <v>2</v>
      </c>
      <c r="GR88">
        <v>5</v>
      </c>
      <c r="GS88">
        <v>5</v>
      </c>
      <c r="GT88">
        <v>5</v>
      </c>
      <c r="GU88">
        <v>4</v>
      </c>
      <c r="GV88">
        <v>4</v>
      </c>
      <c r="GW88">
        <v>2</v>
      </c>
      <c r="GX88">
        <v>6</v>
      </c>
      <c r="GY88">
        <v>10</v>
      </c>
      <c r="GZ88">
        <v>18</v>
      </c>
      <c r="HA88">
        <v>8</v>
      </c>
      <c r="HB88">
        <v>3</v>
      </c>
      <c r="HC88"/>
      <c r="HD88">
        <v>7</v>
      </c>
      <c r="HE88"/>
      <c r="HF88">
        <v>2</v>
      </c>
      <c r="HG88">
        <v>1</v>
      </c>
      <c r="HH88">
        <v>15</v>
      </c>
      <c r="HI88">
        <v>3</v>
      </c>
      <c r="HJ88"/>
      <c r="HK88">
        <v>1</v>
      </c>
      <c r="HL88">
        <v>2</v>
      </c>
      <c r="HM88">
        <v>7</v>
      </c>
      <c r="HN88"/>
      <c r="HO88">
        <v>1</v>
      </c>
      <c r="HP88" s="31">
        <f t="shared" si="43"/>
        <v>0.04020618556701031</v>
      </c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2.75">
      <c r="A89" s="24">
        <v>535</v>
      </c>
      <c r="B89" s="25" t="s">
        <v>173</v>
      </c>
      <c r="C89" s="26">
        <v>53</v>
      </c>
      <c r="D89" s="25" t="s">
        <v>469</v>
      </c>
      <c r="E89" s="26">
        <v>5</v>
      </c>
      <c r="F89" s="25" t="s">
        <v>459</v>
      </c>
      <c r="G89" s="26">
        <f t="shared" si="29"/>
        <v>0</v>
      </c>
      <c r="H89" s="26">
        <f t="shared" si="30"/>
        <v>0</v>
      </c>
      <c r="I89" s="26">
        <f t="shared" si="31"/>
        <v>0</v>
      </c>
      <c r="J89" s="26">
        <f t="shared" si="32"/>
        <v>1</v>
      </c>
      <c r="K89" t="s">
        <v>612</v>
      </c>
      <c r="L89" s="26">
        <v>0</v>
      </c>
      <c r="M89" s="26">
        <v>0</v>
      </c>
      <c r="N89" s="26">
        <v>1</v>
      </c>
      <c r="O89" s="1" t="s">
        <v>143</v>
      </c>
      <c r="P89" s="26">
        <f t="shared" si="33"/>
        <v>0</v>
      </c>
      <c r="Q89" s="26">
        <f t="shared" si="34"/>
        <v>0</v>
      </c>
      <c r="R89" s="26">
        <f t="shared" si="35"/>
        <v>0</v>
      </c>
      <c r="S89" s="26">
        <f t="shared" si="36"/>
        <v>0</v>
      </c>
      <c r="T89" s="26">
        <f t="shared" si="37"/>
        <v>1</v>
      </c>
      <c r="U89" s="26">
        <f t="shared" si="38"/>
        <v>0</v>
      </c>
      <c r="V89" s="26">
        <f t="shared" si="39"/>
        <v>0</v>
      </c>
      <c r="W89" s="1" t="s">
        <v>144</v>
      </c>
      <c r="X89" s="1">
        <v>0</v>
      </c>
      <c r="Y89" s="55">
        <v>30</v>
      </c>
      <c r="Z89" s="31">
        <f t="shared" si="41"/>
        <v>0.03880983182406209</v>
      </c>
      <c r="AA89">
        <v>6</v>
      </c>
      <c r="AB89">
        <v>11</v>
      </c>
      <c r="AC89">
        <v>13</v>
      </c>
      <c r="AD89"/>
      <c r="AE89" s="2">
        <v>560.913</v>
      </c>
      <c r="AF89" s="3">
        <v>431.44</v>
      </c>
      <c r="AG89" s="1">
        <v>2420</v>
      </c>
      <c r="AH89" s="1">
        <v>1207</v>
      </c>
      <c r="AI89" s="1">
        <v>1213</v>
      </c>
      <c r="AJ89" s="1">
        <v>104</v>
      </c>
      <c r="AK89" s="33">
        <f t="shared" si="42"/>
        <v>0.11858608893956671</v>
      </c>
      <c r="AL89" s="1">
        <v>62</v>
      </c>
      <c r="AM89" s="1">
        <v>42</v>
      </c>
      <c r="AN89" s="1">
        <v>96</v>
      </c>
      <c r="AO89" s="1">
        <v>8</v>
      </c>
      <c r="AP89" s="1">
        <v>55</v>
      </c>
      <c r="AQ89" s="1">
        <v>49</v>
      </c>
      <c r="AR89" s="1">
        <v>3</v>
      </c>
      <c r="AS89" s="1">
        <v>9</v>
      </c>
      <c r="AT89" s="1">
        <v>73</v>
      </c>
      <c r="AU89" s="1">
        <v>19</v>
      </c>
      <c r="AV89" s="1">
        <v>42</v>
      </c>
      <c r="AW89" s="1">
        <v>568</v>
      </c>
      <c r="AX89" s="1">
        <v>138</v>
      </c>
      <c r="AY89" s="1">
        <v>96</v>
      </c>
      <c r="AZ89" s="1">
        <v>62</v>
      </c>
      <c r="BA89" s="1">
        <v>1</v>
      </c>
      <c r="BB89" s="1">
        <v>0</v>
      </c>
      <c r="BC89" s="1">
        <v>8</v>
      </c>
      <c r="BD89" s="1">
        <v>31</v>
      </c>
      <c r="BE89" s="1">
        <v>247</v>
      </c>
      <c r="BF89" s="1">
        <v>26</v>
      </c>
      <c r="BG89" s="1">
        <v>142</v>
      </c>
      <c r="BH89" s="4">
        <v>1497</v>
      </c>
      <c r="BI89" s="11">
        <v>25.918503674014698</v>
      </c>
      <c r="BJ89" s="13">
        <v>55.91182364729459</v>
      </c>
      <c r="BK89" s="11">
        <v>6.4128256513026045</v>
      </c>
      <c r="BL89" s="11">
        <v>4.208416833667335</v>
      </c>
      <c r="BM89" s="11">
        <v>1.3360053440213762</v>
      </c>
      <c r="BN89" s="11">
        <v>6.212424849699398</v>
      </c>
      <c r="BO89" s="4">
        <v>1116</v>
      </c>
      <c r="BP89" s="11">
        <v>38.17204301075269</v>
      </c>
      <c r="BQ89" s="13">
        <v>45.60931899641577</v>
      </c>
      <c r="BR89" s="11">
        <v>4.301075268817205</v>
      </c>
      <c r="BS89" s="11">
        <v>2.5985663082437274</v>
      </c>
      <c r="BT89" s="11">
        <v>1.0752688172043012</v>
      </c>
      <c r="BU89" s="11">
        <v>8.24372759856631</v>
      </c>
      <c r="BV89" s="1">
        <v>12</v>
      </c>
      <c r="BW89" s="1">
        <v>51</v>
      </c>
      <c r="BX89" s="1">
        <v>7281</v>
      </c>
      <c r="BY89" s="1">
        <v>3871</v>
      </c>
      <c r="BZ89" s="1">
        <v>1219</v>
      </c>
      <c r="CC89" s="1">
        <v>773</v>
      </c>
      <c r="CD89" s="1">
        <v>468</v>
      </c>
      <c r="CE89" s="1">
        <v>305</v>
      </c>
      <c r="CF89" s="1">
        <v>754</v>
      </c>
      <c r="CG89" s="1">
        <v>19</v>
      </c>
      <c r="CH89" s="1">
        <v>368</v>
      </c>
      <c r="CI89" s="1">
        <v>405</v>
      </c>
      <c r="CJ89" s="38">
        <v>819</v>
      </c>
      <c r="CK89" s="38">
        <v>61</v>
      </c>
      <c r="CL89" s="38">
        <v>79</v>
      </c>
      <c r="CM89" s="38">
        <v>323</v>
      </c>
      <c r="CN89" s="38">
        <v>356</v>
      </c>
      <c r="CO89" s="39">
        <f t="shared" si="40"/>
        <v>0.07448107448107448</v>
      </c>
      <c r="CP89" s="35">
        <v>1989</v>
      </c>
      <c r="CQ89" s="38">
        <v>753</v>
      </c>
      <c r="CR89" s="35">
        <v>60</v>
      </c>
      <c r="CS89" s="35">
        <v>373</v>
      </c>
      <c r="CT89" s="35">
        <v>12</v>
      </c>
      <c r="CU89" s="35">
        <v>769</v>
      </c>
      <c r="CV89" s="35">
        <v>22</v>
      </c>
      <c r="CW89" s="36">
        <v>50</v>
      </c>
      <c r="CX89" s="36">
        <v>9</v>
      </c>
      <c r="CY89" s="36">
        <v>26</v>
      </c>
      <c r="CZ89" s="36">
        <v>12</v>
      </c>
      <c r="DA89" s="36">
        <v>3</v>
      </c>
      <c r="DB89" s="38">
        <v>257</v>
      </c>
      <c r="DC89" s="35">
        <v>41</v>
      </c>
      <c r="DD89" s="35">
        <v>128</v>
      </c>
      <c r="DE89" s="35">
        <v>20</v>
      </c>
      <c r="DF89" s="35">
        <v>68</v>
      </c>
      <c r="DG89" s="35">
        <v>45.235902591787834</v>
      </c>
      <c r="DH89" s="42">
        <v>5.14</v>
      </c>
      <c r="DI89" s="42">
        <v>0.313797313797314</v>
      </c>
      <c r="DJ89" s="1">
        <v>35</v>
      </c>
      <c r="DK89" s="1">
        <v>30</v>
      </c>
      <c r="DL89" s="1">
        <v>4563</v>
      </c>
      <c r="DM89" s="1">
        <v>5</v>
      </c>
      <c r="DN89" s="1">
        <v>20</v>
      </c>
      <c r="DO89" s="1">
        <v>1401</v>
      </c>
      <c r="DP89" s="1">
        <v>935</v>
      </c>
      <c r="DQ89" s="1">
        <v>4</v>
      </c>
      <c r="DR89" s="1">
        <v>19</v>
      </c>
      <c r="DS89" s="1">
        <v>105</v>
      </c>
      <c r="DT89" s="1">
        <v>211</v>
      </c>
      <c r="DU89" s="1">
        <v>269</v>
      </c>
      <c r="DV89" s="1">
        <v>210</v>
      </c>
      <c r="DW89" s="1">
        <v>117</v>
      </c>
      <c r="DX89" s="1">
        <v>23</v>
      </c>
      <c r="DY89" s="1">
        <v>48</v>
      </c>
      <c r="DZ89" s="1">
        <v>14</v>
      </c>
      <c r="EA89" s="1">
        <v>43</v>
      </c>
      <c r="EB89" s="1">
        <v>1</v>
      </c>
      <c r="ED89" s="1">
        <v>2</v>
      </c>
      <c r="EH89" s="1">
        <v>1</v>
      </c>
      <c r="EM89" s="1">
        <v>1</v>
      </c>
      <c r="EN89" s="1">
        <v>5</v>
      </c>
      <c r="EO89" s="1">
        <v>4</v>
      </c>
      <c r="EP89" s="1">
        <v>1949</v>
      </c>
      <c r="EQ89" s="1">
        <v>969</v>
      </c>
      <c r="ER89" s="1">
        <v>980</v>
      </c>
      <c r="ES89" s="1">
        <v>1896</v>
      </c>
      <c r="ET89" s="1">
        <v>903</v>
      </c>
      <c r="EU89" s="1">
        <v>993</v>
      </c>
      <c r="EV89" s="1">
        <v>1995</v>
      </c>
      <c r="EW89" s="1">
        <v>979</v>
      </c>
      <c r="EX89" s="1">
        <v>1016</v>
      </c>
      <c r="EY89" s="1">
        <v>2010</v>
      </c>
      <c r="EZ89" s="1">
        <v>985</v>
      </c>
      <c r="FA89" s="1">
        <v>1025</v>
      </c>
      <c r="FB89" s="1">
        <v>2420</v>
      </c>
      <c r="FC89" s="1">
        <v>1207</v>
      </c>
      <c r="FD89" s="1">
        <v>1213</v>
      </c>
      <c r="FE89" s="3">
        <v>24.17</v>
      </c>
      <c r="FF89" s="3">
        <v>-2.72</v>
      </c>
      <c r="FG89" s="3">
        <v>3.13</v>
      </c>
      <c r="FH89" s="1">
        <v>168</v>
      </c>
      <c r="FI89" s="1">
        <v>307</v>
      </c>
      <c r="FJ89" s="1">
        <v>95</v>
      </c>
      <c r="FK89" s="1">
        <v>145</v>
      </c>
      <c r="FL89" s="1">
        <v>151</v>
      </c>
      <c r="FM89" s="1">
        <v>765</v>
      </c>
      <c r="FN89" s="1">
        <v>477</v>
      </c>
      <c r="FO89" s="1">
        <v>334</v>
      </c>
      <c r="FP89" s="1">
        <v>213</v>
      </c>
      <c r="FQ89" s="1">
        <v>114</v>
      </c>
      <c r="FR89" s="1">
        <v>99</v>
      </c>
      <c r="FS89" s="3">
        <v>0.09</v>
      </c>
      <c r="FT89" s="3">
        <v>0.07</v>
      </c>
      <c r="FU89" s="3">
        <v>0.13</v>
      </c>
      <c r="FV89" s="3">
        <v>0.04</v>
      </c>
      <c r="FW89" s="3">
        <v>0.06</v>
      </c>
      <c r="FX89" s="3">
        <v>0.06</v>
      </c>
      <c r="FY89" s="3">
        <v>0.32</v>
      </c>
      <c r="FZ89" s="3">
        <v>0.2</v>
      </c>
      <c r="GA89" s="3">
        <v>0.14</v>
      </c>
      <c r="GB89" s="1">
        <v>1</v>
      </c>
      <c r="GC89" s="1">
        <v>5</v>
      </c>
      <c r="GD89" s="3">
        <v>0.24</v>
      </c>
      <c r="GE89" s="3">
        <v>0.43</v>
      </c>
      <c r="GF89" s="3">
        <v>0</v>
      </c>
      <c r="GG89" s="1">
        <v>1</v>
      </c>
      <c r="GH89" s="3">
        <v>0.04</v>
      </c>
      <c r="GI89" s="3">
        <v>0.02</v>
      </c>
      <c r="GJ89" s="3">
        <v>0.02</v>
      </c>
      <c r="GK89" s="1">
        <v>4</v>
      </c>
      <c r="GL89" s="3">
        <v>0.15</v>
      </c>
      <c r="GM89" s="3">
        <v>0.17</v>
      </c>
      <c r="GN89">
        <v>30</v>
      </c>
      <c r="GO89"/>
      <c r="GP89"/>
      <c r="GQ89">
        <v>2</v>
      </c>
      <c r="GR89">
        <v>4</v>
      </c>
      <c r="GS89">
        <v>1</v>
      </c>
      <c r="GT89">
        <v>3</v>
      </c>
      <c r="GU89">
        <v>5</v>
      </c>
      <c r="GV89">
        <v>4</v>
      </c>
      <c r="GW89">
        <v>4</v>
      </c>
      <c r="GX89">
        <v>7</v>
      </c>
      <c r="GY89">
        <v>6</v>
      </c>
      <c r="GZ89">
        <v>11</v>
      </c>
      <c r="HA89">
        <v>13</v>
      </c>
      <c r="HB89"/>
      <c r="HC89"/>
      <c r="HD89">
        <v>6</v>
      </c>
      <c r="HE89"/>
      <c r="HF89"/>
      <c r="HG89"/>
      <c r="HH89">
        <v>5</v>
      </c>
      <c r="HI89">
        <v>4</v>
      </c>
      <c r="HJ89">
        <v>2</v>
      </c>
      <c r="HK89">
        <v>1</v>
      </c>
      <c r="HL89">
        <v>5</v>
      </c>
      <c r="HM89">
        <v>3</v>
      </c>
      <c r="HN89">
        <v>4</v>
      </c>
      <c r="HO89"/>
      <c r="HP89" s="31">
        <f t="shared" si="43"/>
        <v>0.03880983182406209</v>
      </c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</sheetData>
  <printOptions gridLines="1"/>
  <pageMargins left="0.4" right="0.44" top="0.48" bottom="0.56" header="0.35" footer="0.35"/>
  <pageSetup horizontalDpi="600" verticalDpi="600" orientation="landscape" paperSize="9" scale="70" r:id="rId1"/>
  <headerFooter alignWithMargins="0">
    <oddFooter>&amp;L&amp;Z&amp;F; &amp;F - &amp;A&amp;R&amp;D - &amp;T -- page&amp;P (of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 Schmidt</dc:creator>
  <cp:keywords/>
  <dc:description/>
  <cp:lastModifiedBy>Peter Schmidt</cp:lastModifiedBy>
  <cp:lastPrinted>2009-01-05T21:11:46Z</cp:lastPrinted>
  <dcterms:created xsi:type="dcterms:W3CDTF">2002-01-10T08:51:29Z</dcterms:created>
  <dcterms:modified xsi:type="dcterms:W3CDTF">2009-01-05T21:13:31Z</dcterms:modified>
  <cp:category/>
  <cp:version/>
  <cp:contentType/>
  <cp:contentStatus/>
</cp:coreProperties>
</file>