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0" windowHeight="12270" tabRatio="635" activeTab="0"/>
  </bookViews>
  <sheets>
    <sheet name="Correlation" sheetId="1" r:id="rId1"/>
    <sheet name="correlation energy-hours" sheetId="2" r:id="rId2"/>
    <sheet name="Regression" sheetId="3" r:id="rId3"/>
    <sheet name="Multiple Regression" sheetId="4" r:id="rId4"/>
    <sheet name="Multiple Regression (2)" sheetId="5" r:id="rId5"/>
    <sheet name="Nonlinear Regression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a" localSheetId="0">'Correlation'!#REF!</definedName>
    <definedName name="a" localSheetId="1">'correlation energy-hours'!#REF!</definedName>
    <definedName name="a" localSheetId="5">#REF!</definedName>
    <definedName name="a">'Regression'!#REF!</definedName>
    <definedName name="Antwort">'[1]Quartile'!$A$9:$A$15</definedName>
    <definedName name="Antworten" localSheetId="5">#REF!</definedName>
    <definedName name="Antworten">'[1]Quartile'!$A$9:$A$15</definedName>
    <definedName name="b" localSheetId="0">'Correlation'!#REF!</definedName>
    <definedName name="b" localSheetId="1">'correlation energy-hours'!#REF!</definedName>
    <definedName name="b" localSheetId="5">#REF!</definedName>
    <definedName name="b">'Regression'!#REF!</definedName>
    <definedName name="BFA" localSheetId="5">#REF!</definedName>
    <definedName name="BFA">'[1]Quartile'!$C$9:$C$15</definedName>
    <definedName name="BFAA">'[1]Quartile'!$C$9:$C$15</definedName>
    <definedName name="BW">'[1]Quartile'!$B$9:$B$15</definedName>
    <definedName name="CW" localSheetId="5">#REF!</definedName>
    <definedName name="CW">'[1]Quartile'!$B$9:$B$15</definedName>
    <definedName name="htm" localSheetId="1" hidden="1">{"'Notenspiegel (2.Sem)'!$A$1:$N$44"}</definedName>
    <definedName name="htm" localSheetId="4" hidden="1">{"'Notenspiegel (2.Sem)'!$A$1:$N$44"}</definedName>
    <definedName name="htm" localSheetId="5" hidden="1">{"'Notenspiegel (2.Sem)'!$A$1:$N$44"}</definedName>
    <definedName name="htm" hidden="1">{"'Notenspiegel (2.Sem)'!$A$1:$N$44"}</definedName>
    <definedName name="HTML" localSheetId="1" hidden="1">{"'Notenspiegel (2.Sem)'!$A$1:$N$44"}</definedName>
    <definedName name="HTML" localSheetId="4" hidden="1">{"'Notenspiegel (2.Sem)'!$A$1:$N$44"}</definedName>
    <definedName name="HTML" localSheetId="5" hidden="1">{"'Notenspiegel (2.Sem)'!$A$1:$N$44"}</definedName>
    <definedName name="HTML" hidden="1">{"'Notenspiegel (2.Sem)'!$A$1:$N$44"}</definedName>
    <definedName name="HTML_CodePage" hidden="1">1252</definedName>
    <definedName name="HTML_Control" localSheetId="0" hidden="1">{"'Notenspiegel (2.Sem)'!$A$1:$N$44"}</definedName>
    <definedName name="HTML_Control" localSheetId="1" hidden="1">{"'Notenspiegel (2.Sem)'!$A$1:$N$44"}</definedName>
    <definedName name="HTML_Control" localSheetId="4" hidden="1">{"'Notenspiegel (2.Sem)'!$A$1:$N$44"}</definedName>
    <definedName name="HTML_Control" localSheetId="5" hidden="1">{"'Notenspiegel (2.Sem)'!$A$1:$N$44"}</definedName>
    <definedName name="HTML_Control" localSheetId="2" hidden="1">{"'Notenspiegel (2.Sem)'!$A$1:$N$44"}</definedName>
    <definedName name="HTML_Control" hidden="1">{"'Notenspiegel (2.Sem)'!$A$1:$N$44"}</definedName>
    <definedName name="HTML_Description" hidden="1">""</definedName>
    <definedName name="HTML_Email" hidden="1">"pschmidt@fbw.hs-bremen.de"</definedName>
    <definedName name="HTML_Header" hidden="1">"Notenspiegel (2.Sem)"</definedName>
    <definedName name="HTML_LastUpdate" hidden="1">"17.7.98"</definedName>
    <definedName name="HTML_LineAfter" hidden="1">FALSE</definedName>
    <definedName name="HTML_LineBefore" hidden="1">FALSE</definedName>
    <definedName name="HTML_Name" hidden="1">"Peter Schmidt"</definedName>
    <definedName name="HTML_OBDlg2" hidden="1">TRUE</definedName>
    <definedName name="HTML_OBDlg4" hidden="1">TRUE</definedName>
    <definedName name="HTML_OS" hidden="1">0</definedName>
    <definedName name="HTML_PathFile" hidden="1">"C:\Daten\Hochschu\Statistik\KlausuSoSe98.htm"</definedName>
    <definedName name="HTML_Title" hidden="1">"KlausurAuswertung Statistik-Klausur SoSe 98"</definedName>
    <definedName name="Klassen">#REF!</definedName>
    <definedName name="p_0" localSheetId="5">'[5]weitere Index-Bsp'!$D$11:$D$13</definedName>
    <definedName name="p_0">'[3]weitere Index-Bsp'!$D$11:$D$13</definedName>
    <definedName name="p_1" localSheetId="5">'[5]weitere Index-Bsp'!$E$11:$E$13</definedName>
    <definedName name="p_1">'[3]weitere Index-Bsp'!$E$11:$E$13</definedName>
    <definedName name="q_0" localSheetId="5">'[5]weitere Index-Bsp'!$B$11:$B$13</definedName>
    <definedName name="q_0">'[3]weitere Index-Bsp'!$B$11:$B$13</definedName>
    <definedName name="q_1" localSheetId="5">'[5]weitere Index-Bsp'!$C$11:$C$13</definedName>
    <definedName name="q_1">'[3]weitere Index-Bsp'!$C$11:$C$13</definedName>
    <definedName name="q0" localSheetId="5">'[5]weitere Index-Bsp'!$B$11:$B$13</definedName>
    <definedName name="q0">'[3]weitere Index-Bsp'!$B$11:$B$13</definedName>
    <definedName name="Statistik">'[2]Noten (4-1)'!$G$4:$I$13</definedName>
    <definedName name="Studiengang">#REF!</definedName>
    <definedName name="USVW" localSheetId="5">#REF!</definedName>
    <definedName name="USVW">'[1]Quartile'!$D$9:$D$15</definedName>
    <definedName name="VWL">'[2]Noten (4-1)'!$K$4:$M$13</definedName>
    <definedName name="Werte" localSheetId="5">'[4]Größen, fi und Fi'!$A$7:$B$22</definedName>
    <definedName name="Werte">#REF!</definedName>
  </definedNames>
  <calcPr fullCalcOnLoad="1"/>
</workbook>
</file>

<file path=xl/sharedStrings.xml><?xml version="1.0" encoding="utf-8"?>
<sst xmlns="http://schemas.openxmlformats.org/spreadsheetml/2006/main" count="112" uniqueCount="67">
  <si>
    <t>i</t>
  </si>
  <si>
    <r>
      <t>X</t>
    </r>
    <r>
      <rPr>
        <b/>
        <vertAlign val="subscript"/>
        <sz val="12"/>
        <rFont val="Arial"/>
        <family val="2"/>
      </rPr>
      <t>i</t>
    </r>
  </si>
  <si>
    <r>
      <t>Y</t>
    </r>
    <r>
      <rPr>
        <b/>
        <vertAlign val="subscript"/>
        <sz val="12"/>
        <rFont val="Arial"/>
        <family val="2"/>
      </rPr>
      <t>i</t>
    </r>
  </si>
  <si>
    <r>
      <t>Y</t>
    </r>
    <r>
      <rPr>
        <b/>
        <i/>
        <vertAlign val="subscript"/>
        <sz val="12"/>
        <color indexed="32"/>
        <rFont val="Arial"/>
        <family val="2"/>
      </rPr>
      <t>i</t>
    </r>
    <r>
      <rPr>
        <b/>
        <i/>
        <sz val="12"/>
        <color indexed="32"/>
        <rFont val="Arial"/>
        <family val="2"/>
      </rPr>
      <t>^</t>
    </r>
  </si>
  <si>
    <r>
      <t>y</t>
    </r>
    <r>
      <rPr>
        <vertAlign val="subscript"/>
        <sz val="16"/>
        <rFont val="Arial"/>
        <family val="2"/>
      </rPr>
      <t>i</t>
    </r>
  </si>
  <si>
    <r>
      <t>x1</t>
    </r>
    <r>
      <rPr>
        <vertAlign val="subscript"/>
        <sz val="16"/>
        <rFont val="Arial"/>
        <family val="2"/>
      </rPr>
      <t>i</t>
    </r>
  </si>
  <si>
    <r>
      <t>x2</t>
    </r>
    <r>
      <rPr>
        <vertAlign val="subscript"/>
        <sz val="16"/>
        <rFont val="Arial"/>
        <family val="2"/>
      </rPr>
      <t>i</t>
    </r>
  </si>
  <si>
    <r>
      <t>x3</t>
    </r>
    <r>
      <rPr>
        <vertAlign val="subscript"/>
        <sz val="16"/>
        <rFont val="Arial"/>
        <family val="2"/>
      </rPr>
      <t>i</t>
    </r>
  </si>
  <si>
    <t xml:space="preserve">Nr </t>
  </si>
  <si>
    <t>Euro</t>
  </si>
  <si>
    <t>x</t>
  </si>
  <si>
    <t>y</t>
  </si>
  <si>
    <t>r =</t>
  </si>
  <si>
    <t>e=y-y^</t>
  </si>
  <si>
    <t xml:space="preserve"> r = +1 </t>
  </si>
  <si>
    <t>0 &lt; r &lt; 1</t>
  </si>
  <si>
    <t>r = 0</t>
  </si>
  <si>
    <t>0 &gt; r &gt; -1</t>
  </si>
  <si>
    <t xml:space="preserve"> r = -1 </t>
  </si>
  <si>
    <t>Correlation</t>
  </si>
  <si>
    <t>Examples: different Coefficients of Correlation</t>
  </si>
  <si>
    <t>X = Number of hours worked</t>
  </si>
  <si>
    <t>Y = Energy used</t>
  </si>
  <si>
    <t>Regression Analysis</t>
  </si>
  <si>
    <t xml:space="preserve">Correlation Coefficient: </t>
  </si>
  <si>
    <t xml:space="preserve">Average (X) = </t>
  </si>
  <si>
    <t xml:space="preserve">Average (Y) = </t>
  </si>
  <si>
    <t>Sales</t>
  </si>
  <si>
    <r>
      <t xml:space="preserve">Advertising </t>
    </r>
    <r>
      <rPr>
        <sz val="16"/>
        <rFont val="Arial"/>
        <family val="2"/>
      </rPr>
      <t>Expenditures</t>
    </r>
  </si>
  <si>
    <r>
      <t xml:space="preserve">Selling </t>
    </r>
    <r>
      <rPr>
        <b/>
        <sz val="16"/>
        <rFont val="Arial"/>
        <family val="2"/>
      </rPr>
      <t>Area</t>
    </r>
  </si>
  <si>
    <r>
      <t>Price</t>
    </r>
    <r>
      <rPr>
        <sz val="16"/>
        <rFont val="Arial"/>
        <family val="2"/>
      </rPr>
      <t xml:space="preserve"> per Unit</t>
    </r>
  </si>
  <si>
    <t>Area</t>
  </si>
  <si>
    <t>Advertising</t>
  </si>
  <si>
    <t>Price</t>
  </si>
  <si>
    <t>Question: What are the (most important) determinants of sales?</t>
  </si>
  <si>
    <t>Multivariate Relations</t>
  </si>
  <si>
    <r>
      <t>Example:</t>
    </r>
    <r>
      <rPr>
        <b/>
        <sz val="16"/>
        <rFont val="Arial"/>
        <family val="2"/>
      </rPr>
      <t xml:space="preserve"> Sales in 10 shops</t>
    </r>
  </si>
  <si>
    <t>Units</t>
  </si>
  <si>
    <t>sqm</t>
  </si>
  <si>
    <t>other x values:</t>
  </si>
  <si>
    <t xml:space="preserve"> - </t>
  </si>
  <si>
    <t xml:space="preserve">n = </t>
  </si>
  <si>
    <t xml:space="preserve">num: </t>
  </si>
  <si>
    <t>denom:</t>
  </si>
  <si>
    <t xml:space="preserve">r = </t>
  </si>
  <si>
    <t>Correlation Analysis</t>
  </si>
  <si>
    <t>Nonlinear Relations</t>
  </si>
  <si>
    <t>Example: Monthly visits to a cosmetics Studio</t>
  </si>
  <si>
    <t>Visits</t>
  </si>
  <si>
    <t>Age of Customer</t>
  </si>
  <si>
    <t>Age²</t>
  </si>
  <si>
    <t>number</t>
  </si>
  <si>
    <t>years</t>
  </si>
  <si>
    <t>years²</t>
  </si>
  <si>
    <t>years^3</t>
  </si>
  <si>
    <t>visits</t>
  </si>
  <si>
    <t>age</t>
  </si>
  <si>
    <t>age_2</t>
  </si>
  <si>
    <t>age_3</t>
  </si>
  <si>
    <t xml:space="preserve">Nonlinear Regressions: </t>
  </si>
  <si>
    <r>
      <t>x</t>
    </r>
    <r>
      <rPr>
        <b/>
        <vertAlign val="subscript"/>
        <sz val="12"/>
        <color indexed="23"/>
        <rFont val="Arial"/>
        <family val="2"/>
      </rPr>
      <t>i</t>
    </r>
    <r>
      <rPr>
        <b/>
        <sz val="12"/>
        <color indexed="23"/>
        <rFont val="Arial"/>
        <family val="2"/>
      </rPr>
      <t>-x</t>
    </r>
    <r>
      <rPr>
        <b/>
        <vertAlign val="superscript"/>
        <sz val="12"/>
        <color indexed="23"/>
        <rFont val="Arial"/>
        <family val="2"/>
      </rPr>
      <t>q</t>
    </r>
  </si>
  <si>
    <r>
      <t>y</t>
    </r>
    <r>
      <rPr>
        <b/>
        <vertAlign val="subscript"/>
        <sz val="12"/>
        <color indexed="23"/>
        <rFont val="Arial"/>
        <family val="2"/>
      </rPr>
      <t>i</t>
    </r>
    <r>
      <rPr>
        <b/>
        <sz val="12"/>
        <color indexed="23"/>
        <rFont val="Arial"/>
        <family val="2"/>
      </rPr>
      <t>-y</t>
    </r>
    <r>
      <rPr>
        <b/>
        <vertAlign val="superscript"/>
        <sz val="12"/>
        <color indexed="23"/>
        <rFont val="Arial"/>
        <family val="2"/>
      </rPr>
      <t>q</t>
    </r>
  </si>
  <si>
    <r>
      <t>(x</t>
    </r>
    <r>
      <rPr>
        <b/>
        <vertAlign val="subscript"/>
        <sz val="12"/>
        <color indexed="23"/>
        <rFont val="Arial"/>
        <family val="2"/>
      </rPr>
      <t>i</t>
    </r>
    <r>
      <rPr>
        <b/>
        <sz val="12"/>
        <color indexed="23"/>
        <rFont val="Arial"/>
        <family val="2"/>
      </rPr>
      <t>-x</t>
    </r>
    <r>
      <rPr>
        <b/>
        <vertAlign val="superscript"/>
        <sz val="12"/>
        <color indexed="23"/>
        <rFont val="Arial"/>
        <family val="2"/>
      </rPr>
      <t>q</t>
    </r>
    <r>
      <rPr>
        <b/>
        <sz val="12"/>
        <color indexed="23"/>
        <rFont val="Arial"/>
        <family val="2"/>
      </rPr>
      <t>)²</t>
    </r>
  </si>
  <si>
    <r>
      <t>(y</t>
    </r>
    <r>
      <rPr>
        <b/>
        <vertAlign val="subscript"/>
        <sz val="12"/>
        <color indexed="23"/>
        <rFont val="Arial"/>
        <family val="2"/>
      </rPr>
      <t>i</t>
    </r>
    <r>
      <rPr>
        <b/>
        <sz val="12"/>
        <color indexed="23"/>
        <rFont val="Arial"/>
        <family val="2"/>
      </rPr>
      <t>-y</t>
    </r>
    <r>
      <rPr>
        <b/>
        <vertAlign val="superscript"/>
        <sz val="12"/>
        <color indexed="23"/>
        <rFont val="Arial"/>
        <family val="2"/>
      </rPr>
      <t>q</t>
    </r>
    <r>
      <rPr>
        <b/>
        <sz val="12"/>
        <color indexed="23"/>
        <rFont val="Arial"/>
        <family val="2"/>
      </rPr>
      <t>)²</t>
    </r>
  </si>
  <si>
    <r>
      <t>(x</t>
    </r>
    <r>
      <rPr>
        <b/>
        <vertAlign val="subscript"/>
        <sz val="12"/>
        <color indexed="23"/>
        <rFont val="Arial"/>
        <family val="2"/>
      </rPr>
      <t>i</t>
    </r>
    <r>
      <rPr>
        <b/>
        <sz val="12"/>
        <color indexed="23"/>
        <rFont val="Arial"/>
        <family val="2"/>
      </rPr>
      <t>-x</t>
    </r>
    <r>
      <rPr>
        <b/>
        <vertAlign val="superscript"/>
        <sz val="12"/>
        <color indexed="23"/>
        <rFont val="Arial"/>
        <family val="2"/>
      </rPr>
      <t>q</t>
    </r>
    <r>
      <rPr>
        <b/>
        <sz val="12"/>
        <color indexed="23"/>
        <rFont val="Arial"/>
        <family val="2"/>
      </rPr>
      <t>)*(y</t>
    </r>
    <r>
      <rPr>
        <b/>
        <vertAlign val="subscript"/>
        <sz val="12"/>
        <color indexed="23"/>
        <rFont val="Arial"/>
        <family val="2"/>
      </rPr>
      <t>i</t>
    </r>
    <r>
      <rPr>
        <b/>
        <sz val="12"/>
        <color indexed="23"/>
        <rFont val="Arial"/>
        <family val="2"/>
      </rPr>
      <t>-y</t>
    </r>
    <r>
      <rPr>
        <b/>
        <vertAlign val="superscript"/>
        <sz val="12"/>
        <color indexed="23"/>
        <rFont val="Arial"/>
        <family val="2"/>
      </rPr>
      <t>q</t>
    </r>
    <r>
      <rPr>
        <b/>
        <sz val="12"/>
        <color indexed="23"/>
        <rFont val="Arial"/>
        <family val="2"/>
      </rPr>
      <t>)</t>
    </r>
  </si>
  <si>
    <t>b =</t>
  </si>
  <si>
    <t>a =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</si>
</sst>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%"/>
    <numFmt numFmtId="181" formatCode="0.000"/>
    <numFmt numFmtId="182" formatCode="0.0"/>
    <numFmt numFmtId="183" formatCode="0.0000"/>
    <numFmt numFmtId="184" formatCode="0.00000"/>
    <numFmt numFmtId="185" formatCode="0.000000000"/>
    <numFmt numFmtId="186" formatCode="0.0000000000"/>
    <numFmt numFmtId="187" formatCode="0.00000000000"/>
    <numFmt numFmtId="188" formatCode="0.00000000"/>
    <numFmt numFmtId="189" formatCode="0.0000000"/>
    <numFmt numFmtId="190" formatCode="0.000000"/>
    <numFmt numFmtId="191" formatCode="#,##0.0"/>
    <numFmt numFmtId="192" formatCode="#,##0.000"/>
    <numFmt numFmtId="193" formatCode="00"/>
    <numFmt numFmtId="194" formatCode="[Red]General"/>
    <numFmt numFmtId="195" formatCode="[Blue]General"/>
    <numFmt numFmtId="196" formatCode="&quot;Ja&quot;;&quot;Ja&quot;;&quot;Nein&quot;"/>
    <numFmt numFmtId="197" formatCode="&quot;Wahr&quot;;&quot;Wahr&quot;;&quot;Falsch&quot;"/>
    <numFmt numFmtId="198" formatCode="&quot;Ein&quot;;&quot;Ein&quot;;&quot;Aus&quot;"/>
    <numFmt numFmtId="199" formatCode="_-* #,##0.0\ _D_M_-;\-* #,##0.0\ _D_M_-;_-* &quot;-&quot;??\ _D_M_-;_-@_-"/>
    <numFmt numFmtId="200" formatCode="_-* #,##0\ _D_M_-;\-* #,##0\ _D_M_-;_-* &quot;-&quot;??\ _D_M_-;_-@_-"/>
    <numFmt numFmtId="201" formatCode="\+0.0%"/>
    <numFmt numFmtId="202" formatCode="0.0\ %"/>
    <numFmt numFmtId="203" formatCode="0.000%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€-2]\ #,##0.00_);[Red]\([$€-2]\ #,##0.00\)"/>
  </numFmts>
  <fonts count="9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4"/>
      <color indexed="10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b/>
      <i/>
      <sz val="12"/>
      <color indexed="32"/>
      <name val="Arial"/>
      <family val="2"/>
    </font>
    <font>
      <i/>
      <sz val="12"/>
      <color indexed="32"/>
      <name val="Arial"/>
      <family val="2"/>
    </font>
    <font>
      <b/>
      <i/>
      <sz val="10"/>
      <color indexed="32"/>
      <name val="Arial"/>
      <family val="2"/>
    </font>
    <font>
      <i/>
      <sz val="10"/>
      <color indexed="32"/>
      <name val="Arial"/>
      <family val="2"/>
    </font>
    <font>
      <b/>
      <vertAlign val="subscript"/>
      <sz val="12"/>
      <name val="Arial"/>
      <family val="2"/>
    </font>
    <font>
      <b/>
      <i/>
      <vertAlign val="subscript"/>
      <sz val="12"/>
      <color indexed="32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vertAlign val="subscript"/>
      <sz val="16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10"/>
      <color indexed="10"/>
      <name val="Arial"/>
      <family val="2"/>
    </font>
    <font>
      <b/>
      <sz val="18"/>
      <color indexed="10"/>
      <name val="Arial"/>
      <family val="2"/>
    </font>
    <font>
      <b/>
      <vertAlign val="subscript"/>
      <sz val="12"/>
      <color indexed="23"/>
      <name val="Arial"/>
      <family val="2"/>
    </font>
    <font>
      <b/>
      <sz val="12"/>
      <color indexed="23"/>
      <name val="Arial"/>
      <family val="2"/>
    </font>
    <font>
      <b/>
      <vertAlign val="superscript"/>
      <sz val="12"/>
      <color indexed="23"/>
      <name val="Arial"/>
      <family val="2"/>
    </font>
    <font>
      <b/>
      <sz val="11"/>
      <name val="Symbol"/>
      <family val="1"/>
    </font>
    <font>
      <b/>
      <sz val="18"/>
      <name val="Arial"/>
      <family val="2"/>
    </font>
    <font>
      <sz val="3.5"/>
      <color indexed="8"/>
      <name val="Arial"/>
      <family val="2"/>
    </font>
    <font>
      <sz val="8"/>
      <color indexed="8"/>
      <name val="Arial"/>
      <family val="2"/>
    </font>
    <font>
      <b/>
      <sz val="13.75"/>
      <color indexed="8"/>
      <name val="Arial"/>
      <family val="2"/>
    </font>
    <font>
      <sz val="6.5"/>
      <color indexed="8"/>
      <name val="Arial"/>
      <family val="2"/>
    </font>
    <font>
      <sz val="12"/>
      <color indexed="8"/>
      <name val="Arial"/>
      <family val="2"/>
    </font>
    <font>
      <sz val="14.75"/>
      <color indexed="8"/>
      <name val="Arial"/>
      <family val="2"/>
    </font>
    <font>
      <sz val="12.25"/>
      <color indexed="8"/>
      <name val="Arial"/>
      <family val="2"/>
    </font>
    <font>
      <sz val="5.5"/>
      <color indexed="8"/>
      <name val="Arial"/>
      <family val="2"/>
    </font>
    <font>
      <sz val="11.25"/>
      <color indexed="8"/>
      <name val="Arial"/>
      <family val="2"/>
    </font>
    <font>
      <sz val="11.75"/>
      <color indexed="8"/>
      <name val="Arial"/>
      <family val="2"/>
    </font>
    <font>
      <sz val="17.5"/>
      <color indexed="8"/>
      <name val="Arial"/>
      <family val="2"/>
    </font>
    <font>
      <vertAlign val="superscript"/>
      <sz val="17.5"/>
      <color indexed="8"/>
      <name val="Arial"/>
      <family val="2"/>
    </font>
    <font>
      <sz val="17.25"/>
      <color indexed="8"/>
      <name val="Arial"/>
      <family val="2"/>
    </font>
    <font>
      <vertAlign val="superscript"/>
      <sz val="17.25"/>
      <color indexed="8"/>
      <name val="Arial"/>
      <family val="2"/>
    </font>
    <font>
      <sz val="17"/>
      <color indexed="8"/>
      <name val="Arial"/>
      <family val="2"/>
    </font>
    <font>
      <vertAlign val="superscript"/>
      <sz val="17"/>
      <color indexed="8"/>
      <name val="Arial"/>
      <family val="2"/>
    </font>
    <font>
      <sz val="19.75"/>
      <color indexed="8"/>
      <name val="Arial"/>
      <family val="2"/>
    </font>
    <font>
      <sz val="14.5"/>
      <color indexed="8"/>
      <name val="Arial"/>
      <family val="2"/>
    </font>
    <font>
      <sz val="15.25"/>
      <color indexed="8"/>
      <name val="Arial"/>
      <family val="2"/>
    </font>
    <font>
      <vertAlign val="superscript"/>
      <sz val="15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5"/>
      <color indexed="8"/>
      <name val="Arial"/>
      <family val="2"/>
    </font>
    <font>
      <sz val="21.5"/>
      <color indexed="8"/>
      <name val="Arial"/>
      <family val="2"/>
    </font>
    <font>
      <sz val="16.5"/>
      <color indexed="8"/>
      <name val="Arial"/>
      <family val="2"/>
    </font>
    <font>
      <b/>
      <sz val="14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6" borderId="2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8" fillId="27" borderId="2" applyNumberFormat="0" applyAlignment="0" applyProtection="0"/>
    <xf numFmtId="0" fontId="79" fillId="0" borderId="3" applyNumberFormat="0" applyFill="0" applyAlignment="0" applyProtection="0"/>
    <xf numFmtId="0" fontId="8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81" fillId="28" borderId="0" applyNumberFormat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0" fillId="0" borderId="0">
      <alignment/>
      <protection/>
    </xf>
    <xf numFmtId="0" fontId="84" fillId="0" borderId="0" applyNumberForma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32" borderId="9" applyNumberFormat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54">
      <alignment/>
      <protection/>
    </xf>
    <xf numFmtId="1" fontId="9" fillId="0" borderId="0" xfId="54" applyNumberFormat="1" applyFont="1" applyAlignment="1">
      <alignment horizontal="center"/>
      <protection/>
    </xf>
    <xf numFmtId="0" fontId="9" fillId="0" borderId="0" xfId="0" applyFont="1" applyAlignment="1">
      <alignment horizontal="center"/>
    </xf>
    <xf numFmtId="0" fontId="9" fillId="0" borderId="0" xfId="54" applyFont="1" applyAlignment="1">
      <alignment horizontal="center"/>
      <protection/>
    </xf>
    <xf numFmtId="1" fontId="6" fillId="0" borderId="11" xfId="54" applyNumberFormat="1" applyFont="1" applyBorder="1" applyAlignment="1">
      <alignment horizontal="center"/>
      <protection/>
    </xf>
    <xf numFmtId="0" fontId="6" fillId="0" borderId="11" xfId="54" applyNumberFormat="1" applyFont="1" applyBorder="1" applyAlignment="1">
      <alignment horizontal="center"/>
      <protection/>
    </xf>
    <xf numFmtId="1" fontId="1" fillId="0" borderId="0" xfId="54" applyNumberFormat="1" applyFont="1" applyBorder="1" applyAlignment="1">
      <alignment/>
      <protection/>
    </xf>
    <xf numFmtId="1" fontId="12" fillId="0" borderId="0" xfId="54" applyNumberFormat="1" applyFont="1" applyBorder="1" applyAlignment="1">
      <alignment/>
      <protection/>
    </xf>
    <xf numFmtId="183" fontId="9" fillId="0" borderId="0" xfId="54" applyNumberFormat="1" applyFont="1" applyAlignment="1">
      <alignment horizontal="right"/>
      <protection/>
    </xf>
    <xf numFmtId="0" fontId="9" fillId="0" borderId="0" xfId="54" applyFont="1" applyAlignment="1">
      <alignment horizontal="right"/>
      <protection/>
    </xf>
    <xf numFmtId="0" fontId="1" fillId="0" borderId="0" xfId="54" applyFont="1" applyAlignment="1">
      <alignment horizontal="right"/>
      <protection/>
    </xf>
    <xf numFmtId="182" fontId="1" fillId="0" borderId="0" xfId="54" applyNumberFormat="1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2" fontId="0" fillId="0" borderId="0" xfId="54" applyNumberFormat="1">
      <alignment/>
      <protection/>
    </xf>
    <xf numFmtId="0" fontId="0" fillId="0" borderId="0" xfId="54" applyAlignment="1">
      <alignment horizontal="right"/>
      <protection/>
    </xf>
    <xf numFmtId="0" fontId="13" fillId="0" borderId="0" xfId="54" applyFont="1" applyAlignment="1">
      <alignment horizontal="right"/>
      <protection/>
    </xf>
    <xf numFmtId="1" fontId="6" fillId="0" borderId="0" xfId="54" applyNumberFormat="1" applyFont="1" applyBorder="1" applyAlignment="1">
      <alignment horizontal="right"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2" xfId="0" applyFont="1" applyBorder="1" applyAlignment="1">
      <alignment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 wrapText="1"/>
    </xf>
    <xf numFmtId="0" fontId="17" fillId="0" borderId="17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3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9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17" fillId="0" borderId="19" xfId="0" applyFont="1" applyBorder="1" applyAlignment="1">
      <alignment/>
    </xf>
    <xf numFmtId="0" fontId="22" fillId="0" borderId="20" xfId="0" applyFont="1" applyBorder="1" applyAlignment="1">
      <alignment horizontal="center" wrapText="1"/>
    </xf>
    <xf numFmtId="0" fontId="22" fillId="0" borderId="21" xfId="0" applyFont="1" applyBorder="1" applyAlignment="1">
      <alignment horizontal="center" wrapText="1"/>
    </xf>
    <xf numFmtId="0" fontId="23" fillId="0" borderId="0" xfId="0" applyFont="1" applyAlignment="1">
      <alignment/>
    </xf>
    <xf numFmtId="2" fontId="17" fillId="0" borderId="17" xfId="0" applyNumberFormat="1" applyFont="1" applyBorder="1" applyAlignment="1">
      <alignment/>
    </xf>
    <xf numFmtId="3" fontId="17" fillId="0" borderId="22" xfId="0" applyNumberFormat="1" applyFont="1" applyBorder="1" applyAlignment="1">
      <alignment/>
    </xf>
    <xf numFmtId="2" fontId="17" fillId="0" borderId="23" xfId="0" applyNumberFormat="1" applyFont="1" applyBorder="1" applyAlignment="1">
      <alignment/>
    </xf>
    <xf numFmtId="0" fontId="17" fillId="0" borderId="22" xfId="0" applyFont="1" applyBorder="1" applyAlignment="1">
      <alignment/>
    </xf>
    <xf numFmtId="0" fontId="20" fillId="0" borderId="22" xfId="0" applyFont="1" applyBorder="1" applyAlignment="1">
      <alignment/>
    </xf>
    <xf numFmtId="0" fontId="17" fillId="0" borderId="23" xfId="0" applyFont="1" applyBorder="1" applyAlignment="1">
      <alignment/>
    </xf>
    <xf numFmtId="3" fontId="17" fillId="0" borderId="20" xfId="0" applyNumberFormat="1" applyFont="1" applyBorder="1" applyAlignment="1">
      <alignment/>
    </xf>
    <xf numFmtId="2" fontId="17" fillId="0" borderId="21" xfId="0" applyNumberFormat="1" applyFont="1" applyBorder="1" applyAlignment="1">
      <alignment/>
    </xf>
    <xf numFmtId="3" fontId="17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182" fontId="6" fillId="0" borderId="24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24" fillId="33" borderId="25" xfId="0" applyFont="1" applyFill="1" applyBorder="1" applyAlignment="1">
      <alignment horizontal="center"/>
    </xf>
    <xf numFmtId="0" fontId="24" fillId="33" borderId="26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0" fontId="17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3" fontId="18" fillId="0" borderId="20" xfId="0" applyNumberFormat="1" applyFont="1" applyBorder="1" applyAlignment="1">
      <alignment/>
    </xf>
    <xf numFmtId="3" fontId="17" fillId="0" borderId="20" xfId="0" applyNumberFormat="1" applyFont="1" applyBorder="1" applyAlignment="1">
      <alignment/>
    </xf>
    <xf numFmtId="1" fontId="17" fillId="0" borderId="21" xfId="0" applyNumberFormat="1" applyFont="1" applyBorder="1" applyAlignment="1">
      <alignment/>
    </xf>
    <xf numFmtId="3" fontId="18" fillId="0" borderId="16" xfId="0" applyNumberFormat="1" applyFont="1" applyBorder="1" applyAlignment="1">
      <alignment/>
    </xf>
    <xf numFmtId="3" fontId="18" fillId="0" borderId="22" xfId="0" applyNumberFormat="1" applyFont="1" applyBorder="1" applyAlignment="1">
      <alignment/>
    </xf>
    <xf numFmtId="3" fontId="17" fillId="0" borderId="27" xfId="0" applyNumberFormat="1" applyFont="1" applyBorder="1" applyAlignment="1">
      <alignment/>
    </xf>
    <xf numFmtId="1" fontId="17" fillId="0" borderId="28" xfId="0" applyNumberFormat="1" applyFont="1" applyBorder="1" applyAlignment="1">
      <alignment/>
    </xf>
    <xf numFmtId="182" fontId="9" fillId="0" borderId="0" xfId="54" applyNumberFormat="1" applyFont="1" applyAlignment="1">
      <alignment horizontal="center"/>
      <protection/>
    </xf>
    <xf numFmtId="182" fontId="0" fillId="0" borderId="0" xfId="0" applyNumberFormat="1" applyAlignment="1">
      <alignment/>
    </xf>
    <xf numFmtId="0" fontId="6" fillId="2" borderId="10" xfId="54" applyFont="1" applyFill="1" applyBorder="1" applyAlignment="1">
      <alignment horizontal="center"/>
      <protection/>
    </xf>
    <xf numFmtId="0" fontId="91" fillId="2" borderId="10" xfId="54" applyFont="1" applyFill="1" applyBorder="1" applyAlignment="1">
      <alignment horizontal="center"/>
      <protection/>
    </xf>
    <xf numFmtId="182" fontId="11" fillId="7" borderId="0" xfId="54" applyNumberFormat="1" applyFont="1" applyFill="1" applyAlignment="1">
      <alignment horizontal="center"/>
      <protection/>
    </xf>
    <xf numFmtId="0" fontId="6" fillId="7" borderId="0" xfId="54" applyNumberFormat="1" applyFont="1" applyFill="1" applyAlignment="1">
      <alignment horizontal="center"/>
      <protection/>
    </xf>
    <xf numFmtId="0" fontId="28" fillId="0" borderId="0" xfId="0" applyFont="1" applyAlignment="1">
      <alignment horizontal="right"/>
    </xf>
    <xf numFmtId="182" fontId="6" fillId="7" borderId="0" xfId="54" applyNumberFormat="1" applyFont="1" applyFill="1" applyAlignment="1">
      <alignment horizontal="center"/>
      <protection/>
    </xf>
    <xf numFmtId="181" fontId="10" fillId="7" borderId="0" xfId="54" applyNumberFormat="1" applyFont="1" applyFill="1" applyBorder="1" applyAlignment="1">
      <alignment horizontal="center"/>
      <protection/>
    </xf>
    <xf numFmtId="0" fontId="1" fillId="0" borderId="0" xfId="0" applyFont="1" applyAlignment="1">
      <alignment horizontal="right"/>
    </xf>
    <xf numFmtId="0" fontId="29" fillId="0" borderId="29" xfId="0" applyFont="1" applyBorder="1" applyAlignment="1">
      <alignment horizontal="right"/>
    </xf>
    <xf numFmtId="1" fontId="0" fillId="7" borderId="0" xfId="0" applyNumberFormat="1" applyFill="1" applyAlignment="1">
      <alignment/>
    </xf>
    <xf numFmtId="182" fontId="0" fillId="7" borderId="0" xfId="0" applyNumberFormat="1" applyFill="1" applyAlignment="1">
      <alignment/>
    </xf>
    <xf numFmtId="0" fontId="2" fillId="7" borderId="30" xfId="0" applyFont="1" applyFill="1" applyBorder="1" applyAlignment="1">
      <alignment/>
    </xf>
    <xf numFmtId="0" fontId="1" fillId="7" borderId="0" xfId="0" applyFont="1" applyFill="1" applyAlignment="1">
      <alignment horizontal="center"/>
    </xf>
    <xf numFmtId="2" fontId="6" fillId="7" borderId="0" xfId="0" applyNumberFormat="1" applyFont="1" applyFill="1" applyAlignment="1">
      <alignment/>
    </xf>
    <xf numFmtId="2" fontId="6" fillId="0" borderId="0" xfId="0" applyNumberFormat="1" applyFont="1" applyAlignment="1">
      <alignment/>
    </xf>
    <xf numFmtId="182" fontId="6" fillId="7" borderId="11" xfId="54" applyNumberFormat="1" applyFont="1" applyFill="1" applyBorder="1" applyAlignment="1">
      <alignment horizontal="center"/>
      <protection/>
    </xf>
    <xf numFmtId="182" fontId="66" fillId="0" borderId="0" xfId="0" applyNumberFormat="1" applyFont="1" applyAlignment="1">
      <alignment horizontal="center"/>
    </xf>
    <xf numFmtId="182" fontId="67" fillId="0" borderId="11" xfId="54" applyNumberFormat="1" applyFont="1" applyBorder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_ÜbBl1-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69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Correlation!$C$4</c:f>
              <c:strCache>
                <c:ptCount val="1"/>
                <c:pt idx="0">
                  <c:v> r = +1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Correlation!$A$5:$A$11</c:f>
              <c:numCache/>
            </c:numRef>
          </c:xVal>
          <c:yVal>
            <c:numRef>
              <c:f>Correlation!$C$5:$C$11</c:f>
              <c:numCache/>
            </c:numRef>
          </c:yVal>
          <c:smooth val="0"/>
        </c:ser>
        <c:axId val="30546551"/>
        <c:axId val="6483504"/>
      </c:scatterChart>
      <c:valAx>
        <c:axId val="30546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3504"/>
        <c:crosses val="autoZero"/>
        <c:crossBetween val="midCat"/>
        <c:dispUnits/>
      </c:valAx>
      <c:valAx>
        <c:axId val="64835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4655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45"/>
          <c:w val="0.9645"/>
          <c:h val="0.951"/>
        </c:manualLayout>
      </c:layout>
      <c:scatterChart>
        <c:scatterStyle val="lineMarker"/>
        <c:varyColors val="0"/>
        <c:ser>
          <c:idx val="0"/>
          <c:order val="0"/>
          <c:tx>
            <c:strRef>
              <c:f>'Multiple Regression'!$D$6</c:f>
              <c:strCache>
                <c:ptCount val="1"/>
                <c:pt idx="0">
                  <c:v>Advertising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'Multiple Regression'!$D$7:$D$16</c:f>
              <c:numCache/>
            </c:numRef>
          </c:xVal>
          <c:yVal>
            <c:numRef>
              <c:f>'Multiple Regression'!$B$7:$B$16</c:f>
              <c:numCache/>
            </c:numRef>
          </c:yVal>
          <c:smooth val="0"/>
        </c:ser>
        <c:axId val="14212609"/>
        <c:axId val="60804618"/>
      </c:scatterChart>
      <c:valAx>
        <c:axId val="14212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04618"/>
        <c:crosses val="autoZero"/>
        <c:crossBetween val="midCat"/>
        <c:dispUnits/>
      </c:valAx>
      <c:valAx>
        <c:axId val="608046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1260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425"/>
          <c:w val="0.9645"/>
          <c:h val="0.95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'Multiple Regression'!$E$6</c:f>
              <c:strCache>
                <c:ptCount val="1"/>
                <c:pt idx="0">
                  <c:v>Price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'Multiple Regression'!$E$7:$E$16</c:f>
              <c:numCache/>
            </c:numRef>
          </c:xVal>
          <c:yVal>
            <c:numRef>
              <c:f>'Multiple Regression'!$B$7:$B$16</c:f>
              <c:numCache/>
            </c:numRef>
          </c:yVal>
          <c:smooth val="0"/>
        </c:ser>
        <c:axId val="10370651"/>
        <c:axId val="26226996"/>
      </c:scatterChart>
      <c:valAx>
        <c:axId val="10370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26996"/>
        <c:crosses val="autoZero"/>
        <c:crossBetween val="midCat"/>
        <c:dispUnits/>
      </c:valAx>
      <c:valAx>
        <c:axId val="262269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7065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55"/>
          <c:w val="0.9645"/>
          <c:h val="0.949"/>
        </c:manualLayout>
      </c:layout>
      <c:scatterChart>
        <c:scatterStyle val="lineMarker"/>
        <c:varyColors val="0"/>
        <c:ser>
          <c:idx val="0"/>
          <c:order val="0"/>
          <c:tx>
            <c:strRef>
              <c:f>'Multiple Regression (2)'!$C$6</c:f>
              <c:strCache>
                <c:ptCount val="1"/>
                <c:pt idx="0">
                  <c:v>Area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'Multiple Regression (2)'!$B$7:$B$16</c:f>
              <c:numCache/>
            </c:numRef>
          </c:xVal>
          <c:yVal>
            <c:numRef>
              <c:f>'Multiple Regression (2)'!$C$7:$C$16</c:f>
              <c:numCache/>
            </c:numRef>
          </c:yVal>
          <c:smooth val="0"/>
        </c:ser>
        <c:axId val="34716373"/>
        <c:axId val="44011902"/>
      </c:scatterChart>
      <c:valAx>
        <c:axId val="3471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11902"/>
        <c:crosses val="autoZero"/>
        <c:crossBetween val="midCat"/>
        <c:dispUnits/>
      </c:valAx>
      <c:valAx>
        <c:axId val="440119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1637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45"/>
          <c:w val="0.9645"/>
          <c:h val="0.951"/>
        </c:manualLayout>
      </c:layout>
      <c:scatterChart>
        <c:scatterStyle val="lineMarker"/>
        <c:varyColors val="0"/>
        <c:ser>
          <c:idx val="0"/>
          <c:order val="0"/>
          <c:tx>
            <c:strRef>
              <c:f>'Multiple Regression (2)'!$D$6</c:f>
              <c:strCache>
                <c:ptCount val="1"/>
                <c:pt idx="0">
                  <c:v>Advertising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'Multiple Regression (2)'!$D$7:$D$16</c:f>
              <c:numCache/>
            </c:numRef>
          </c:xVal>
          <c:yVal>
            <c:numRef>
              <c:f>'Multiple Regression (2)'!$B$7:$B$16</c:f>
              <c:numCache/>
            </c:numRef>
          </c:yVal>
          <c:smooth val="0"/>
        </c:ser>
        <c:axId val="60562799"/>
        <c:axId val="8194280"/>
      </c:scatterChart>
      <c:valAx>
        <c:axId val="60562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94280"/>
        <c:crosses val="autoZero"/>
        <c:crossBetween val="midCat"/>
        <c:dispUnits/>
      </c:valAx>
      <c:valAx>
        <c:axId val="8194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6279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425"/>
          <c:w val="0.9645"/>
          <c:h val="0.95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'Multiple Regression (2)'!$E$6</c:f>
              <c:strCache>
                <c:ptCount val="1"/>
                <c:pt idx="0">
                  <c:v>Price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'Multiple Regression (2)'!$E$7:$E$16</c:f>
              <c:numCache/>
            </c:numRef>
          </c:xVal>
          <c:yVal>
            <c:numRef>
              <c:f>'Multiple Regression (2)'!$B$7:$B$16</c:f>
              <c:numCache/>
            </c:numRef>
          </c:yVal>
          <c:smooth val="0"/>
        </c:ser>
        <c:axId val="6639657"/>
        <c:axId val="59756914"/>
      </c:scatterChart>
      <c:valAx>
        <c:axId val="6639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56914"/>
        <c:crosses val="autoZero"/>
        <c:crossBetween val="midCat"/>
        <c:dispUnits/>
      </c:valAx>
      <c:valAx>
        <c:axId val="597569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965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0075"/>
          <c:w val="0.98925"/>
          <c:h val="0.95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'Nonlinear Regression'!$C$6</c:f>
              <c:strCache>
                <c:ptCount val="1"/>
                <c:pt idx="0">
                  <c:v>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'Nonlinear Regression'!$C$7:$C$16</c:f>
              <c:numCache/>
            </c:numRef>
          </c:xVal>
          <c:yVal>
            <c:numRef>
              <c:f>'Nonlinear Regression'!$B$7:$B$16</c:f>
              <c:numCache/>
            </c:numRef>
          </c:yVal>
          <c:smooth val="0"/>
        </c:ser>
        <c:axId val="941315"/>
        <c:axId val="8471836"/>
      </c:scatterChart>
      <c:valAx>
        <c:axId val="941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06"/>
              <c:y val="-0.1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71836"/>
        <c:crosses val="autoZero"/>
        <c:crossBetween val="midCat"/>
        <c:dispUnits/>
      </c:valAx>
      <c:valAx>
        <c:axId val="8471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>
            <c:manualLayout>
              <c:xMode val="factor"/>
              <c:yMode val="factor"/>
              <c:x val="0.0055"/>
              <c:y val="-0.12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13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005"/>
          <c:w val="0.98075"/>
          <c:h val="0.92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'Nonlinear Regression'!$D$6</c:f>
              <c:strCache>
                <c:ptCount val="1"/>
                <c:pt idx="0">
                  <c:v>age_2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forward val="2"/>
            <c:backward val="3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xVal>
            <c:numRef>
              <c:f>'Nonlinear Regression'!$D$7:$D$16</c:f>
              <c:numCache/>
            </c:numRef>
          </c:xVal>
          <c:yVal>
            <c:numRef>
              <c:f>'Nonlinear Regression'!$B$7:$B$16</c:f>
              <c:numCache/>
            </c:numRef>
          </c:yVal>
          <c:smooth val="0"/>
        </c:ser>
        <c:axId val="9137661"/>
        <c:axId val="15130086"/>
      </c:scatterChart>
      <c:valAx>
        <c:axId val="9137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0275"/>
              <c:y val="-0.11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30086"/>
        <c:crosses val="autoZero"/>
        <c:crossBetween val="midCat"/>
        <c:dispUnits/>
      </c:valAx>
      <c:valAx>
        <c:axId val="15130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>
            <c:manualLayout>
              <c:xMode val="factor"/>
              <c:yMode val="factor"/>
              <c:x val="0.0015"/>
              <c:y val="-0.14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376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035"/>
          <c:w val="0.99"/>
          <c:h val="0.908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'Nonlinear Regression'!$D$6</c:f>
              <c:strCache>
                <c:ptCount val="1"/>
                <c:pt idx="0">
                  <c:v>age_2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forward val="2"/>
            <c:backward val="3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xVal>
            <c:numRef>
              <c:f>'Nonlinear Regression'!$D$7:$D$16</c:f>
              <c:numCache/>
            </c:numRef>
          </c:xVal>
          <c:yVal>
            <c:numRef>
              <c:f>'Nonlinear Regression'!$B$7:$B$16</c:f>
              <c:numCache/>
            </c:numRef>
          </c:yVal>
          <c:smooth val="0"/>
        </c:ser>
        <c:ser>
          <c:idx val="1"/>
          <c:order val="1"/>
          <c:tx>
            <c:strRef>
              <c:f>'Nonlinear Regression'!$D$6</c:f>
              <c:strCache>
                <c:ptCount val="1"/>
                <c:pt idx="0">
                  <c:v>age_2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xVal>
            <c:numRef>
              <c:f>'Nonlinear Regression'!$D$7:$D$16</c:f>
              <c:numCache/>
            </c:numRef>
          </c:xVal>
          <c:yVal>
            <c:numRef>
              <c:f>'Nonlinear Regression'!$B$7:$B$16</c:f>
              <c:numCache/>
            </c:numRef>
          </c:yVal>
          <c:smooth val="0"/>
        </c:ser>
        <c:ser>
          <c:idx val="2"/>
          <c:order val="2"/>
          <c:tx>
            <c:strRef>
              <c:f>'Nonlinear Regression'!$D$6</c:f>
              <c:strCache>
                <c:ptCount val="1"/>
                <c:pt idx="0">
                  <c:v>age_2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xVal>
            <c:numRef>
              <c:f>'Nonlinear Regression'!$D$7:$D$16</c:f>
              <c:numCache/>
            </c:numRef>
          </c:xVal>
          <c:yVal>
            <c:numRef>
              <c:f>'Nonlinear Regression'!$B$7:$B$16</c:f>
              <c:numCache/>
            </c:numRef>
          </c:yVal>
          <c:smooth val="0"/>
        </c:ser>
        <c:axId val="1953047"/>
        <c:axId val="17577424"/>
      </c:scatterChart>
      <c:valAx>
        <c:axId val="19530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0075"/>
              <c:y val="-0.11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77424"/>
        <c:crosses val="autoZero"/>
        <c:crossBetween val="midCat"/>
        <c:dispUnits/>
      </c:valAx>
      <c:valAx>
        <c:axId val="17577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>
            <c:manualLayout>
              <c:xMode val="factor"/>
              <c:yMode val="factor"/>
              <c:x val="0.003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30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035"/>
          <c:w val="0.98075"/>
          <c:h val="0.908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'Nonlinear Regression'!$D$6</c:f>
              <c:strCache>
                <c:ptCount val="1"/>
                <c:pt idx="0">
                  <c:v>age_2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forward val="2"/>
            <c:backward val="3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xVal>
            <c:numRef>
              <c:f>'Nonlinear Regression'!$D$7:$D$16</c:f>
              <c:numCache/>
            </c:numRef>
          </c:xVal>
          <c:yVal>
            <c:numRef>
              <c:f>'Nonlinear Regression'!$B$7:$B$16</c:f>
              <c:numCache/>
            </c:numRef>
          </c:yVal>
          <c:smooth val="0"/>
        </c:ser>
        <c:ser>
          <c:idx val="1"/>
          <c:order val="1"/>
          <c:tx>
            <c:strRef>
              <c:f>'Nonlinear Regression'!$D$6</c:f>
              <c:strCache>
                <c:ptCount val="1"/>
                <c:pt idx="0">
                  <c:v>age_2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xVal>
            <c:numRef>
              <c:f>'Nonlinear Regression'!$D$7:$D$16</c:f>
              <c:numCache/>
            </c:numRef>
          </c:xVal>
          <c:yVal>
            <c:numRef>
              <c:f>'Nonlinear Regression'!$B$7:$B$16</c:f>
              <c:numCache/>
            </c:numRef>
          </c:yVal>
          <c:smooth val="0"/>
        </c:ser>
        <c:ser>
          <c:idx val="2"/>
          <c:order val="2"/>
          <c:tx>
            <c:strRef>
              <c:f>'Nonlinear Regression'!$D$6</c:f>
              <c:strCache>
                <c:ptCount val="1"/>
                <c:pt idx="0">
                  <c:v>age_2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xVal>
            <c:numRef>
              <c:f>'Nonlinear Regression'!$D$7:$D$16</c:f>
              <c:numCache/>
            </c:numRef>
          </c:xVal>
          <c:yVal>
            <c:numRef>
              <c:f>'Nonlinear Regression'!$B$7:$B$16</c:f>
              <c:numCache/>
            </c:numRef>
          </c:yVal>
          <c:smooth val="0"/>
        </c:ser>
        <c:axId val="23979089"/>
        <c:axId val="14485210"/>
      </c:scatterChart>
      <c:valAx>
        <c:axId val="23979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0075"/>
              <c:y val="-0.11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85210"/>
        <c:crosses val="autoZero"/>
        <c:crossBetween val="midCat"/>
        <c:dispUnits/>
      </c:valAx>
      <c:valAx>
        <c:axId val="14485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>
            <c:manualLayout>
              <c:xMode val="factor"/>
              <c:yMode val="factor"/>
              <c:x val="0.001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790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035"/>
          <c:w val="0.99"/>
          <c:h val="0.908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'Nonlinear Regression'!$D$6</c:f>
              <c:strCache>
                <c:ptCount val="1"/>
                <c:pt idx="0">
                  <c:v>age_2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forward val="2"/>
            <c:backward val="3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xVal>
            <c:numRef>
              <c:f>'Nonlinear Regression'!$D$7:$D$16</c:f>
              <c:numCache/>
            </c:numRef>
          </c:xVal>
          <c:yVal>
            <c:numRef>
              <c:f>'Nonlinear Regression'!$B$7:$B$16</c:f>
              <c:numCache/>
            </c:numRef>
          </c:yVal>
          <c:smooth val="0"/>
        </c:ser>
        <c:ser>
          <c:idx val="1"/>
          <c:order val="1"/>
          <c:tx>
            <c:strRef>
              <c:f>'Nonlinear Regression'!$D$6</c:f>
              <c:strCache>
                <c:ptCount val="1"/>
                <c:pt idx="0">
                  <c:v>age_2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xVal>
            <c:numRef>
              <c:f>'Nonlinear Regression'!$D$7:$D$16</c:f>
              <c:numCache/>
            </c:numRef>
          </c:xVal>
          <c:yVal>
            <c:numRef>
              <c:f>'Nonlinear Regression'!$B$7:$B$16</c:f>
              <c:numCache/>
            </c:numRef>
          </c:yVal>
          <c:smooth val="0"/>
        </c:ser>
        <c:ser>
          <c:idx val="2"/>
          <c:order val="2"/>
          <c:tx>
            <c:strRef>
              <c:f>'Nonlinear Regression'!$D$6</c:f>
              <c:strCache>
                <c:ptCount val="1"/>
                <c:pt idx="0">
                  <c:v>age_2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xVal>
            <c:numRef>
              <c:f>'Nonlinear Regression'!$D$7:$D$16</c:f>
              <c:numCache/>
            </c:numRef>
          </c:xVal>
          <c:yVal>
            <c:numRef>
              <c:f>'Nonlinear Regression'!$B$7:$B$16</c:f>
              <c:numCache/>
            </c:numRef>
          </c:yVal>
          <c:smooth val="0"/>
        </c:ser>
        <c:axId val="63258027"/>
        <c:axId val="32451332"/>
      </c:scatterChart>
      <c:valAx>
        <c:axId val="63258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0075"/>
              <c:y val="-0.11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51332"/>
        <c:crosses val="autoZero"/>
        <c:crossBetween val="midCat"/>
        <c:dispUnits/>
      </c:valAx>
      <c:valAx>
        <c:axId val="32451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>
            <c:manualLayout>
              <c:xMode val="factor"/>
              <c:yMode val="factor"/>
              <c:x val="0.003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580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46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Correlation!$D$4</c:f>
              <c:strCache>
                <c:ptCount val="1"/>
                <c:pt idx="0">
                  <c:v>0 &lt; r &lt;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Correlation!$A$5:$A$11</c:f>
              <c:numCache/>
            </c:numRef>
          </c:xVal>
          <c:yVal>
            <c:numRef>
              <c:f>Correlation!$D$5:$D$11</c:f>
              <c:numCache/>
            </c:numRef>
          </c:yVal>
          <c:smooth val="0"/>
        </c:ser>
        <c:axId val="58351537"/>
        <c:axId val="55401786"/>
      </c:scatterChart>
      <c:valAx>
        <c:axId val="58351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01786"/>
        <c:crosses val="autoZero"/>
        <c:crossBetween val="midCat"/>
        <c:dispUnits/>
      </c:valAx>
      <c:valAx>
        <c:axId val="554017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5153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035"/>
          <c:w val="0.98075"/>
          <c:h val="0.908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'Nonlinear Regression'!$D$6</c:f>
              <c:strCache>
                <c:ptCount val="1"/>
                <c:pt idx="0">
                  <c:v>age_2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forward val="2"/>
            <c:backward val="3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xVal>
            <c:numRef>
              <c:f>'Nonlinear Regression'!$D$7:$D$16</c:f>
              <c:numCache/>
            </c:numRef>
          </c:xVal>
          <c:yVal>
            <c:numRef>
              <c:f>'Nonlinear Regression'!$B$7:$B$16</c:f>
              <c:numCache/>
            </c:numRef>
          </c:yVal>
          <c:smooth val="0"/>
        </c:ser>
        <c:ser>
          <c:idx val="1"/>
          <c:order val="1"/>
          <c:tx>
            <c:strRef>
              <c:f>'Nonlinear Regression'!$D$6</c:f>
              <c:strCache>
                <c:ptCount val="1"/>
                <c:pt idx="0">
                  <c:v>age_2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xVal>
            <c:numRef>
              <c:f>'Nonlinear Regression'!$D$7:$D$16</c:f>
              <c:numCache/>
            </c:numRef>
          </c:xVal>
          <c:yVal>
            <c:numRef>
              <c:f>'Nonlinear Regression'!$B$7:$B$16</c:f>
              <c:numCache/>
            </c:numRef>
          </c:yVal>
          <c:smooth val="0"/>
        </c:ser>
        <c:ser>
          <c:idx val="2"/>
          <c:order val="2"/>
          <c:tx>
            <c:strRef>
              <c:f>'Nonlinear Regression'!$D$6</c:f>
              <c:strCache>
                <c:ptCount val="1"/>
                <c:pt idx="0">
                  <c:v>age_2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xVal>
            <c:numRef>
              <c:f>'Nonlinear Regression'!$D$7:$D$16</c:f>
              <c:numCache/>
            </c:numRef>
          </c:xVal>
          <c:yVal>
            <c:numRef>
              <c:f>'Nonlinear Regression'!$B$7:$B$16</c:f>
              <c:numCache/>
            </c:numRef>
          </c:yVal>
          <c:smooth val="0"/>
        </c:ser>
        <c:axId val="23626533"/>
        <c:axId val="11312206"/>
      </c:scatterChart>
      <c:valAx>
        <c:axId val="23626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0.00075"/>
              <c:y val="-0.11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12206"/>
        <c:crosses val="autoZero"/>
        <c:crossBetween val="midCat"/>
        <c:dispUnits/>
      </c:valAx>
      <c:valAx>
        <c:axId val="11312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visits</a:t>
                </a:r>
              </a:p>
            </c:rich>
          </c:tx>
          <c:layout>
            <c:manualLayout>
              <c:xMode val="factor"/>
              <c:yMode val="factor"/>
              <c:x val="0.001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265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115"/>
          <c:y val="-0.02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Correlation!$E$4</c:f>
              <c:strCache>
                <c:ptCount val="1"/>
                <c:pt idx="0">
                  <c:v>r = 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Correlation!$A$5:$A$11</c:f>
              <c:numCache/>
            </c:numRef>
          </c:xVal>
          <c:yVal>
            <c:numRef>
              <c:f>Correlation!$E$5:$E$11</c:f>
              <c:numCache/>
            </c:numRef>
          </c:yVal>
          <c:smooth val="0"/>
        </c:ser>
        <c:axId val="28854027"/>
        <c:axId val="58359652"/>
      </c:scatterChart>
      <c:valAx>
        <c:axId val="28854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59652"/>
        <c:crosses val="autoZero"/>
        <c:crossBetween val="midCat"/>
        <c:dispUnits/>
      </c:valAx>
      <c:valAx>
        <c:axId val="58359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5402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3725"/>
          <c:y val="-0.02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75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Correlation!$F$4</c:f>
              <c:strCache>
                <c:ptCount val="1"/>
                <c:pt idx="0">
                  <c:v>0 &gt; r &gt; -1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Correlation!$A$5:$A$11</c:f>
              <c:numCache/>
            </c:numRef>
          </c:xVal>
          <c:yVal>
            <c:numRef>
              <c:f>Correlation!$F$5:$F$11</c:f>
              <c:numCache/>
            </c:numRef>
          </c:yVal>
          <c:smooth val="0"/>
        </c:ser>
        <c:axId val="55474821"/>
        <c:axId val="29511342"/>
      </c:scatterChart>
      <c:valAx>
        <c:axId val="55474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11342"/>
        <c:crosses val="autoZero"/>
        <c:crossBetween val="midCat"/>
        <c:dispUnits/>
      </c:valAx>
      <c:valAx>
        <c:axId val="295113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7482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47"/>
          <c:y val="-0.02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Correlation!$G$4</c:f>
              <c:strCache>
                <c:ptCount val="1"/>
                <c:pt idx="0">
                  <c:v> r = -1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Correlation!$A$5:$A$11</c:f>
              <c:numCache/>
            </c:numRef>
          </c:xVal>
          <c:yVal>
            <c:numRef>
              <c:f>Correlation!$G$5:$G$11</c:f>
              <c:numCache/>
            </c:numRef>
          </c:yVal>
          <c:smooth val="0"/>
        </c:ser>
        <c:axId val="64275487"/>
        <c:axId val="41608472"/>
      </c:scatterChart>
      <c:valAx>
        <c:axId val="64275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08472"/>
        <c:crosses val="autoZero"/>
        <c:crossBetween val="midCat"/>
        <c:dispUnits/>
      </c:valAx>
      <c:valAx>
        <c:axId val="41608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7548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Correlation!$B$4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Correlation!$A$5:$A$11</c:f>
              <c:numCache/>
            </c:numRef>
          </c:xVal>
          <c:yVal>
            <c:numRef>
              <c:f>Correlation!$B$5:$B$11</c:f>
              <c:numCache/>
            </c:numRef>
          </c:yVal>
          <c:smooth val="0"/>
        </c:ser>
        <c:axId val="38931929"/>
        <c:axId val="14843042"/>
      </c:scatterChart>
      <c:valAx>
        <c:axId val="38931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43042"/>
        <c:crosses val="autoZero"/>
        <c:crossBetween val="midCat"/>
        <c:dispUnits/>
      </c:valAx>
      <c:valAx>
        <c:axId val="148430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3192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'correlation energy-hours'!$C$4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'correlation energy-hours'!$B$5:$B$10</c:f>
              <c:numCache/>
            </c:numRef>
          </c:xVal>
          <c:yVal>
            <c:numRef>
              <c:f>'correlation energy-hours'!$C$5:$C$10</c:f>
              <c:numCache/>
            </c:numRef>
          </c:yVal>
          <c:smooth val="0"/>
        </c:ser>
        <c:axId val="66478515"/>
        <c:axId val="61435724"/>
      </c:scatterChart>
      <c:valAx>
        <c:axId val="66478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35724"/>
        <c:crosses val="autoZero"/>
        <c:crossBetween val="midCat"/>
        <c:dispUnits/>
        <c:majorUnit val="5"/>
      </c:valAx>
      <c:valAx>
        <c:axId val="614357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7851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Regression!$C$4</c:f>
              <c:strCache>
                <c:ptCount val="1"/>
                <c:pt idx="0">
                  <c:v>Yi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backward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Regression!$B$5:$B$10</c:f>
              <c:numCache/>
            </c:numRef>
          </c:xVal>
          <c:yVal>
            <c:numRef>
              <c:f>Regression!$C$5:$C$10</c:f>
              <c:numCache/>
            </c:numRef>
          </c:yVal>
          <c:smooth val="0"/>
        </c:ser>
        <c:axId val="16050605"/>
        <c:axId val="10237718"/>
      </c:scatterChart>
      <c:valAx>
        <c:axId val="16050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37718"/>
        <c:crosses val="autoZero"/>
        <c:crossBetween val="midCat"/>
        <c:dispUnits/>
        <c:majorUnit val="5"/>
      </c:valAx>
      <c:valAx>
        <c:axId val="102377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5060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55"/>
          <c:w val="0.9645"/>
          <c:h val="0.949"/>
        </c:manualLayout>
      </c:layout>
      <c:scatterChart>
        <c:scatterStyle val="lineMarker"/>
        <c:varyColors val="0"/>
        <c:ser>
          <c:idx val="0"/>
          <c:order val="0"/>
          <c:tx>
            <c:strRef>
              <c:f>'Multiple Regression'!$C$6</c:f>
              <c:strCache>
                <c:ptCount val="1"/>
                <c:pt idx="0">
                  <c:v>Area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'Multiple Regression'!$B$7:$B$16</c:f>
              <c:numCache/>
            </c:numRef>
          </c:xVal>
          <c:yVal>
            <c:numRef>
              <c:f>'Multiple Regression'!$C$7:$C$16</c:f>
              <c:numCache/>
            </c:numRef>
          </c:yVal>
          <c:smooth val="0"/>
        </c:ser>
        <c:axId val="25030599"/>
        <c:axId val="23948800"/>
      </c:scatterChart>
      <c:valAx>
        <c:axId val="25030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48800"/>
        <c:crosses val="autoZero"/>
        <c:crossBetween val="midCat"/>
        <c:dispUnits/>
      </c:valAx>
      <c:valAx>
        <c:axId val="239488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3059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9525</xdr:rowOff>
    </xdr:from>
    <xdr:to>
      <xdr:col>3</xdr:col>
      <xdr:colOff>9525</xdr:colOff>
      <xdr:row>22</xdr:row>
      <xdr:rowOff>9525</xdr:rowOff>
    </xdr:to>
    <xdr:graphicFrame>
      <xdr:nvGraphicFramePr>
        <xdr:cNvPr id="1" name="Chart 2"/>
        <xdr:cNvGraphicFramePr/>
      </xdr:nvGraphicFramePr>
      <xdr:xfrm>
        <a:off x="180975" y="2924175"/>
        <a:ext cx="1771650" cy="145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</xdr:colOff>
      <xdr:row>13</xdr:row>
      <xdr:rowOff>9525</xdr:rowOff>
    </xdr:from>
    <xdr:to>
      <xdr:col>5</xdr:col>
      <xdr:colOff>390525</xdr:colOff>
      <xdr:row>22</xdr:row>
      <xdr:rowOff>9525</xdr:rowOff>
    </xdr:to>
    <xdr:graphicFrame>
      <xdr:nvGraphicFramePr>
        <xdr:cNvPr id="2" name="Chart 3"/>
        <xdr:cNvGraphicFramePr/>
      </xdr:nvGraphicFramePr>
      <xdr:xfrm>
        <a:off x="2019300" y="2924175"/>
        <a:ext cx="1847850" cy="1457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457200</xdr:colOff>
      <xdr:row>13</xdr:row>
      <xdr:rowOff>9525</xdr:rowOff>
    </xdr:from>
    <xdr:to>
      <xdr:col>7</xdr:col>
      <xdr:colOff>733425</xdr:colOff>
      <xdr:row>22</xdr:row>
      <xdr:rowOff>9525</xdr:rowOff>
    </xdr:to>
    <xdr:graphicFrame>
      <xdr:nvGraphicFramePr>
        <xdr:cNvPr id="3" name="Chart 4"/>
        <xdr:cNvGraphicFramePr/>
      </xdr:nvGraphicFramePr>
      <xdr:xfrm>
        <a:off x="3933825" y="2924175"/>
        <a:ext cx="1828800" cy="1457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28575</xdr:colOff>
      <xdr:row>13</xdr:row>
      <xdr:rowOff>0</xdr:rowOff>
    </xdr:from>
    <xdr:to>
      <xdr:col>10</xdr:col>
      <xdr:colOff>276225</xdr:colOff>
      <xdr:row>22</xdr:row>
      <xdr:rowOff>0</xdr:rowOff>
    </xdr:to>
    <xdr:graphicFrame>
      <xdr:nvGraphicFramePr>
        <xdr:cNvPr id="4" name="Chart 5"/>
        <xdr:cNvGraphicFramePr/>
      </xdr:nvGraphicFramePr>
      <xdr:xfrm>
        <a:off x="5819775" y="2914650"/>
        <a:ext cx="1771650" cy="1457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333375</xdr:colOff>
      <xdr:row>13</xdr:row>
      <xdr:rowOff>0</xdr:rowOff>
    </xdr:from>
    <xdr:to>
      <xdr:col>12</xdr:col>
      <xdr:colOff>581025</xdr:colOff>
      <xdr:row>22</xdr:row>
      <xdr:rowOff>0</xdr:rowOff>
    </xdr:to>
    <xdr:graphicFrame>
      <xdr:nvGraphicFramePr>
        <xdr:cNvPr id="5" name="Chart 6"/>
        <xdr:cNvGraphicFramePr/>
      </xdr:nvGraphicFramePr>
      <xdr:xfrm>
        <a:off x="7648575" y="2914650"/>
        <a:ext cx="1771650" cy="1457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0</xdr:row>
      <xdr:rowOff>152400</xdr:rowOff>
    </xdr:from>
    <xdr:to>
      <xdr:col>11</xdr:col>
      <xdr:colOff>561975</xdr:colOff>
      <xdr:row>12</xdr:row>
      <xdr:rowOff>76200</xdr:rowOff>
    </xdr:to>
    <xdr:graphicFrame>
      <xdr:nvGraphicFramePr>
        <xdr:cNvPr id="6" name="Chart 9"/>
        <xdr:cNvGraphicFramePr/>
      </xdr:nvGraphicFramePr>
      <xdr:xfrm>
        <a:off x="5248275" y="152400"/>
        <a:ext cx="3390900" cy="2667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0.1335</cdr:x>
      <cdr:y>0.11375</cdr:y>
    </cdr:from>
    <cdr:to>
      <cdr:x>0.66425</cdr:x>
      <cdr:y>0.28</cdr:y>
    </cdr:to>
    <cdr:sp>
      <cdr:nvSpPr>
        <cdr:cNvPr id="1" name="Text Box 1"/>
        <cdr:cNvSpPr txBox="1">
          <a:spLocks noChangeArrowheads="1"/>
        </cdr:cNvSpPr>
      </cdr:nvSpPr>
      <cdr:spPr>
        <a:xfrm>
          <a:off x="638175" y="352425"/>
          <a:ext cx="2562225" cy="5238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5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visits= a + b * age²</a:t>
          </a:r>
        </a:p>
      </cdr:txBody>
    </cdr:sp>
  </cdr:relSizeAnchor>
  <cdr:relSizeAnchor xmlns:cdr="http://schemas.openxmlformats.org/drawingml/2006/chartDrawing">
    <cdr:from>
      <cdr:x>0.1335</cdr:x>
      <cdr:y>0.11375</cdr:y>
    </cdr:from>
    <cdr:to>
      <cdr:x>0.66425</cdr:x>
      <cdr:y>0.28</cdr:y>
    </cdr:to>
    <cdr:sp>
      <cdr:nvSpPr>
        <cdr:cNvPr id="2" name="Text Box 1"/>
        <cdr:cNvSpPr txBox="1">
          <a:spLocks noChangeArrowheads="1"/>
        </cdr:cNvSpPr>
      </cdr:nvSpPr>
      <cdr:spPr>
        <a:xfrm>
          <a:off x="638175" y="352425"/>
          <a:ext cx="2562225" cy="5238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5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visits= a + b * age²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0.13425</cdr:x>
      <cdr:y>0.11375</cdr:y>
    </cdr:from>
    <cdr:to>
      <cdr:x>0.66375</cdr:x>
      <cdr:y>0.28</cdr:y>
    </cdr:to>
    <cdr:sp>
      <cdr:nvSpPr>
        <cdr:cNvPr id="1" name="Text Box 1"/>
        <cdr:cNvSpPr txBox="1">
          <a:spLocks noChangeArrowheads="1"/>
        </cdr:cNvSpPr>
      </cdr:nvSpPr>
      <cdr:spPr>
        <a:xfrm>
          <a:off x="695325" y="352425"/>
          <a:ext cx="2762250" cy="5238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5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visits= a + b * age²</a:t>
          </a:r>
        </a:p>
      </cdr:txBody>
    </cdr:sp>
  </cdr:relSizeAnchor>
  <cdr:relSizeAnchor xmlns:cdr="http://schemas.openxmlformats.org/drawingml/2006/chartDrawing">
    <cdr:from>
      <cdr:x>0.13425</cdr:x>
      <cdr:y>0.11375</cdr:y>
    </cdr:from>
    <cdr:to>
      <cdr:x>0.66375</cdr:x>
      <cdr:y>0.28</cdr:y>
    </cdr:to>
    <cdr:sp>
      <cdr:nvSpPr>
        <cdr:cNvPr id="2" name="Text Box 1"/>
        <cdr:cNvSpPr txBox="1">
          <a:spLocks noChangeArrowheads="1"/>
        </cdr:cNvSpPr>
      </cdr:nvSpPr>
      <cdr:spPr>
        <a:xfrm>
          <a:off x="695325" y="352425"/>
          <a:ext cx="2762250" cy="5238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5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visits= a + b * age²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2</xdr:row>
      <xdr:rowOff>28575</xdr:rowOff>
    </xdr:from>
    <xdr:to>
      <xdr:col>13</xdr:col>
      <xdr:colOff>66675</xdr:colOff>
      <xdr:row>16</xdr:row>
      <xdr:rowOff>0</xdr:rowOff>
    </xdr:to>
    <xdr:graphicFrame>
      <xdr:nvGraphicFramePr>
        <xdr:cNvPr id="1" name="Diagramm 1"/>
        <xdr:cNvGraphicFramePr/>
      </xdr:nvGraphicFramePr>
      <xdr:xfrm>
        <a:off x="4572000" y="533400"/>
        <a:ext cx="60960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438150</xdr:colOff>
      <xdr:row>16</xdr:row>
      <xdr:rowOff>95250</xdr:rowOff>
    </xdr:from>
    <xdr:to>
      <xdr:col>12</xdr:col>
      <xdr:colOff>619125</xdr:colOff>
      <xdr:row>34</xdr:row>
      <xdr:rowOff>133350</xdr:rowOff>
    </xdr:to>
    <xdr:graphicFrame>
      <xdr:nvGraphicFramePr>
        <xdr:cNvPr id="2" name="Diagramm 2"/>
        <xdr:cNvGraphicFramePr/>
      </xdr:nvGraphicFramePr>
      <xdr:xfrm>
        <a:off x="5191125" y="4448175"/>
        <a:ext cx="52197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36</xdr:row>
      <xdr:rowOff>133350</xdr:rowOff>
    </xdr:from>
    <xdr:to>
      <xdr:col>6</xdr:col>
      <xdr:colOff>123825</xdr:colOff>
      <xdr:row>55</xdr:row>
      <xdr:rowOff>152400</xdr:rowOff>
    </xdr:to>
    <xdr:graphicFrame>
      <xdr:nvGraphicFramePr>
        <xdr:cNvPr id="3" name="Diagramm 5"/>
        <xdr:cNvGraphicFramePr/>
      </xdr:nvGraphicFramePr>
      <xdr:xfrm>
        <a:off x="57150" y="7820025"/>
        <a:ext cx="4819650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476250</xdr:colOff>
      <xdr:row>36</xdr:row>
      <xdr:rowOff>133350</xdr:rowOff>
    </xdr:from>
    <xdr:to>
      <xdr:col>12</xdr:col>
      <xdr:colOff>657225</xdr:colOff>
      <xdr:row>55</xdr:row>
      <xdr:rowOff>152400</xdr:rowOff>
    </xdr:to>
    <xdr:graphicFrame>
      <xdr:nvGraphicFramePr>
        <xdr:cNvPr id="4" name="Diagramm 6"/>
        <xdr:cNvGraphicFramePr/>
      </xdr:nvGraphicFramePr>
      <xdr:xfrm>
        <a:off x="5229225" y="7820025"/>
        <a:ext cx="5219700" cy="3124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95250</xdr:colOff>
      <xdr:row>57</xdr:row>
      <xdr:rowOff>19050</xdr:rowOff>
    </xdr:from>
    <xdr:to>
      <xdr:col>6</xdr:col>
      <xdr:colOff>161925</xdr:colOff>
      <xdr:row>76</xdr:row>
      <xdr:rowOff>66675</xdr:rowOff>
    </xdr:to>
    <xdr:graphicFrame>
      <xdr:nvGraphicFramePr>
        <xdr:cNvPr id="5" name="Diagramm 7"/>
        <xdr:cNvGraphicFramePr/>
      </xdr:nvGraphicFramePr>
      <xdr:xfrm>
        <a:off x="95250" y="11134725"/>
        <a:ext cx="4819650" cy="3124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457200</xdr:colOff>
      <xdr:row>57</xdr:row>
      <xdr:rowOff>57150</xdr:rowOff>
    </xdr:from>
    <xdr:to>
      <xdr:col>12</xdr:col>
      <xdr:colOff>638175</xdr:colOff>
      <xdr:row>76</xdr:row>
      <xdr:rowOff>104775</xdr:rowOff>
    </xdr:to>
    <xdr:graphicFrame>
      <xdr:nvGraphicFramePr>
        <xdr:cNvPr id="6" name="Diagramm 8"/>
        <xdr:cNvGraphicFramePr/>
      </xdr:nvGraphicFramePr>
      <xdr:xfrm>
        <a:off x="5210175" y="11172825"/>
        <a:ext cx="5219700" cy="3124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0</xdr:row>
      <xdr:rowOff>95250</xdr:rowOff>
    </xdr:from>
    <xdr:to>
      <xdr:col>13</xdr:col>
      <xdr:colOff>666750</xdr:colOff>
      <xdr:row>21</xdr:row>
      <xdr:rowOff>38100</xdr:rowOff>
    </xdr:to>
    <xdr:graphicFrame>
      <xdr:nvGraphicFramePr>
        <xdr:cNvPr id="1" name="Chart 1"/>
        <xdr:cNvGraphicFramePr/>
      </xdr:nvGraphicFramePr>
      <xdr:xfrm>
        <a:off x="5991225" y="95250"/>
        <a:ext cx="38100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390525</xdr:colOff>
      <xdr:row>1</xdr:row>
      <xdr:rowOff>47625</xdr:rowOff>
    </xdr:from>
    <xdr:to>
      <xdr:col>11</xdr:col>
      <xdr:colOff>390525</xdr:colOff>
      <xdr:row>19</xdr:row>
      <xdr:rowOff>0</xdr:rowOff>
    </xdr:to>
    <xdr:sp>
      <xdr:nvSpPr>
        <xdr:cNvPr id="2" name="Gerade Verbindung 2"/>
        <xdr:cNvSpPr>
          <a:spLocks/>
        </xdr:cNvSpPr>
      </xdr:nvSpPr>
      <xdr:spPr>
        <a:xfrm flipV="1">
          <a:off x="8001000" y="276225"/>
          <a:ext cx="0" cy="3314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7</xdr:row>
      <xdr:rowOff>104775</xdr:rowOff>
    </xdr:from>
    <xdr:to>
      <xdr:col>13</xdr:col>
      <xdr:colOff>533400</xdr:colOff>
      <xdr:row>7</xdr:row>
      <xdr:rowOff>104775</xdr:rowOff>
    </xdr:to>
    <xdr:sp>
      <xdr:nvSpPr>
        <xdr:cNvPr id="3" name="Gerade Verbindung 4"/>
        <xdr:cNvSpPr>
          <a:spLocks/>
        </xdr:cNvSpPr>
      </xdr:nvSpPr>
      <xdr:spPr>
        <a:xfrm>
          <a:off x="6381750" y="1552575"/>
          <a:ext cx="328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0</xdr:row>
      <xdr:rowOff>114300</xdr:rowOff>
    </xdr:from>
    <xdr:to>
      <xdr:col>14</xdr:col>
      <xdr:colOff>676275</xdr:colOff>
      <xdr:row>14</xdr:row>
      <xdr:rowOff>85725</xdr:rowOff>
    </xdr:to>
    <xdr:graphicFrame>
      <xdr:nvGraphicFramePr>
        <xdr:cNvPr id="1" name="Chart 17"/>
        <xdr:cNvGraphicFramePr/>
      </xdr:nvGraphicFramePr>
      <xdr:xfrm>
        <a:off x="7553325" y="114300"/>
        <a:ext cx="34766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2</xdr:row>
      <xdr:rowOff>66675</xdr:rowOff>
    </xdr:from>
    <xdr:to>
      <xdr:col>12</xdr:col>
      <xdr:colOff>571500</xdr:colOff>
      <xdr:row>16</xdr:row>
      <xdr:rowOff>19050</xdr:rowOff>
    </xdr:to>
    <xdr:graphicFrame>
      <xdr:nvGraphicFramePr>
        <xdr:cNvPr id="1" name="Chart 6"/>
        <xdr:cNvGraphicFramePr/>
      </xdr:nvGraphicFramePr>
      <xdr:xfrm>
        <a:off x="5438775" y="733425"/>
        <a:ext cx="54483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428625</xdr:colOff>
      <xdr:row>16</xdr:row>
      <xdr:rowOff>123825</xdr:rowOff>
    </xdr:from>
    <xdr:to>
      <xdr:col>13</xdr:col>
      <xdr:colOff>19050</xdr:colOff>
      <xdr:row>40</xdr:row>
      <xdr:rowOff>133350</xdr:rowOff>
    </xdr:to>
    <xdr:graphicFrame>
      <xdr:nvGraphicFramePr>
        <xdr:cNvPr id="2" name="Chart 8"/>
        <xdr:cNvGraphicFramePr/>
      </xdr:nvGraphicFramePr>
      <xdr:xfrm>
        <a:off x="5705475" y="4638675"/>
        <a:ext cx="54387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16</xdr:row>
      <xdr:rowOff>114300</xdr:rowOff>
    </xdr:from>
    <xdr:to>
      <xdr:col>6</xdr:col>
      <xdr:colOff>314325</xdr:colOff>
      <xdr:row>40</xdr:row>
      <xdr:rowOff>152400</xdr:rowOff>
    </xdr:to>
    <xdr:graphicFrame>
      <xdr:nvGraphicFramePr>
        <xdr:cNvPr id="3" name="Chart 9"/>
        <xdr:cNvGraphicFramePr/>
      </xdr:nvGraphicFramePr>
      <xdr:xfrm>
        <a:off x="123825" y="4629150"/>
        <a:ext cx="546735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2</xdr:row>
      <xdr:rowOff>66675</xdr:rowOff>
    </xdr:from>
    <xdr:to>
      <xdr:col>12</xdr:col>
      <xdr:colOff>571500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5438775" y="733425"/>
        <a:ext cx="54483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428625</xdr:colOff>
      <xdr:row>16</xdr:row>
      <xdr:rowOff>123825</xdr:rowOff>
    </xdr:from>
    <xdr:to>
      <xdr:col>13</xdr:col>
      <xdr:colOff>19050</xdr:colOff>
      <xdr:row>40</xdr:row>
      <xdr:rowOff>133350</xdr:rowOff>
    </xdr:to>
    <xdr:graphicFrame>
      <xdr:nvGraphicFramePr>
        <xdr:cNvPr id="2" name="Chart 2"/>
        <xdr:cNvGraphicFramePr/>
      </xdr:nvGraphicFramePr>
      <xdr:xfrm>
        <a:off x="5705475" y="4638675"/>
        <a:ext cx="54387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16</xdr:row>
      <xdr:rowOff>114300</xdr:rowOff>
    </xdr:from>
    <xdr:to>
      <xdr:col>6</xdr:col>
      <xdr:colOff>314325</xdr:colOff>
      <xdr:row>40</xdr:row>
      <xdr:rowOff>152400</xdr:rowOff>
    </xdr:to>
    <xdr:graphicFrame>
      <xdr:nvGraphicFramePr>
        <xdr:cNvPr id="3" name="Chart 3"/>
        <xdr:cNvGraphicFramePr/>
      </xdr:nvGraphicFramePr>
      <xdr:xfrm>
        <a:off x="123825" y="4629150"/>
        <a:ext cx="546735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0.11875</cdr:x>
      <cdr:y>0.087</cdr:y>
    </cdr:from>
    <cdr:to>
      <cdr:x>0.63175</cdr:x>
      <cdr:y>0.306</cdr:y>
    </cdr:to>
    <cdr:sp>
      <cdr:nvSpPr>
        <cdr:cNvPr id="1" name="Text Box 1"/>
        <cdr:cNvSpPr txBox="1">
          <a:spLocks noChangeArrowheads="1"/>
        </cdr:cNvSpPr>
      </cdr:nvSpPr>
      <cdr:spPr>
        <a:xfrm>
          <a:off x="723900" y="323850"/>
          <a:ext cx="3124200" cy="8382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 Regression: 
</a:t>
          </a:r>
          <a:r>
            <a:rPr lang="en-US" cap="none" sz="16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Visits = a + b * Age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0.13425</cdr:x>
      <cdr:y>0.1135</cdr:y>
    </cdr:from>
    <cdr:to>
      <cdr:x>0.66375</cdr:x>
      <cdr:y>0.27925</cdr:y>
    </cdr:to>
    <cdr:sp>
      <cdr:nvSpPr>
        <cdr:cNvPr id="1" name="Text Box 1"/>
        <cdr:cNvSpPr txBox="1">
          <a:spLocks noChangeArrowheads="1"/>
        </cdr:cNvSpPr>
      </cdr:nvSpPr>
      <cdr:spPr>
        <a:xfrm>
          <a:off x="695325" y="333375"/>
          <a:ext cx="2762250" cy="4953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5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visits= a + b * age²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0.1335</cdr:x>
      <cdr:y>0.11375</cdr:y>
    </cdr:from>
    <cdr:to>
      <cdr:x>0.66425</cdr:x>
      <cdr:y>0.28</cdr:y>
    </cdr:to>
    <cdr:sp>
      <cdr:nvSpPr>
        <cdr:cNvPr id="1" name="Text Box 1"/>
        <cdr:cNvSpPr txBox="1">
          <a:spLocks noChangeArrowheads="1"/>
        </cdr:cNvSpPr>
      </cdr:nvSpPr>
      <cdr:spPr>
        <a:xfrm>
          <a:off x="638175" y="352425"/>
          <a:ext cx="2562225" cy="5238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5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visits= a + b * age²</a:t>
          </a:r>
        </a:p>
      </cdr:txBody>
    </cdr:sp>
  </cdr:relSizeAnchor>
  <cdr:relSizeAnchor xmlns:cdr="http://schemas.openxmlformats.org/drawingml/2006/chartDrawing">
    <cdr:from>
      <cdr:x>0.1335</cdr:x>
      <cdr:y>0.11375</cdr:y>
    </cdr:from>
    <cdr:to>
      <cdr:x>0.66425</cdr:x>
      <cdr:y>0.28</cdr:y>
    </cdr:to>
    <cdr:sp>
      <cdr:nvSpPr>
        <cdr:cNvPr id="2" name="Text Box 1"/>
        <cdr:cNvSpPr txBox="1">
          <a:spLocks noChangeArrowheads="1"/>
        </cdr:cNvSpPr>
      </cdr:nvSpPr>
      <cdr:spPr>
        <a:xfrm>
          <a:off x="638175" y="352425"/>
          <a:ext cx="2562225" cy="5238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5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visits= a + b * age²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0.13425</cdr:x>
      <cdr:y>0.11375</cdr:y>
    </cdr:from>
    <cdr:to>
      <cdr:x>0.66375</cdr:x>
      <cdr:y>0.28</cdr:y>
    </cdr:to>
    <cdr:sp>
      <cdr:nvSpPr>
        <cdr:cNvPr id="1" name="Text Box 1"/>
        <cdr:cNvSpPr txBox="1">
          <a:spLocks noChangeArrowheads="1"/>
        </cdr:cNvSpPr>
      </cdr:nvSpPr>
      <cdr:spPr>
        <a:xfrm>
          <a:off x="695325" y="352425"/>
          <a:ext cx="2762250" cy="5238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5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visits= a + b * age²</a:t>
          </a:r>
        </a:p>
      </cdr:txBody>
    </cdr:sp>
  </cdr:relSizeAnchor>
  <cdr:relSizeAnchor xmlns:cdr="http://schemas.openxmlformats.org/drawingml/2006/chartDrawing">
    <cdr:from>
      <cdr:x>0.13425</cdr:x>
      <cdr:y>0.11375</cdr:y>
    </cdr:from>
    <cdr:to>
      <cdr:x>0.66375</cdr:x>
      <cdr:y>0.28</cdr:y>
    </cdr:to>
    <cdr:sp>
      <cdr:nvSpPr>
        <cdr:cNvPr id="2" name="Text Box 1"/>
        <cdr:cNvSpPr txBox="1">
          <a:spLocks noChangeArrowheads="1"/>
        </cdr:cNvSpPr>
      </cdr:nvSpPr>
      <cdr:spPr>
        <a:xfrm>
          <a:off x="695325" y="352425"/>
          <a:ext cx="2762250" cy="5238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5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visits= a + b * age²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Hochschu\Statistik\Materialien\Material_descriptiv_15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Hochschu\Statistik\Materialien\UeLoes-Kap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Hochschu\Statistik\UebBlaetter\Klausur\Klausurideen%20SoSe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Hochschu\Statistik\Materialien\Material_descriptiv_deskStat_EFA07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bw11\Pschmidt\Daten\Hochschu\Statistik\UebBlaetter\Klausur\Klausurideen%20SoSe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rste Tabelle"/>
      <sheetName val="Klassierung"/>
      <sheetName val="Größen, fi und Fi"/>
      <sheetName val="Größen, fi und Fi (leer) (2)"/>
      <sheetName val="Größen, fi und Fi (Folie)"/>
      <sheetName val="Mittelwert"/>
      <sheetName val="Mittelwert (leer)"/>
      <sheetName val="Quartile"/>
      <sheetName val="Quartile (2)"/>
      <sheetName val="Quartile (leer)"/>
      <sheetName val="Quartile und StAbw"/>
      <sheetName val="Quartile und StAbw (leer)"/>
      <sheetName val="Schiefe"/>
      <sheetName val="RegrBsp"/>
      <sheetName val="RegrBsp (2)"/>
    </sheetNames>
    <sheetDataSet>
      <sheetData sheetId="7">
        <row r="9">
          <cell r="A9">
            <v>1</v>
          </cell>
          <cell r="C9">
            <v>7</v>
          </cell>
          <cell r="D9">
            <v>13</v>
          </cell>
        </row>
        <row r="10">
          <cell r="A10">
            <v>2</v>
          </cell>
          <cell r="B10">
            <v>7</v>
          </cell>
          <cell r="C10">
            <v>9</v>
          </cell>
          <cell r="D10">
            <v>2</v>
          </cell>
        </row>
        <row r="11">
          <cell r="A11">
            <v>3</v>
          </cell>
          <cell r="B11">
            <v>11</v>
          </cell>
          <cell r="C11">
            <v>9</v>
          </cell>
          <cell r="D11">
            <v>8</v>
          </cell>
        </row>
        <row r="12">
          <cell r="A12">
            <v>4</v>
          </cell>
          <cell r="B12">
            <v>14</v>
          </cell>
          <cell r="C12">
            <v>3</v>
          </cell>
        </row>
        <row r="13">
          <cell r="A13">
            <v>5</v>
          </cell>
          <cell r="B13">
            <v>11</v>
          </cell>
          <cell r="C13">
            <v>6</v>
          </cell>
          <cell r="D13">
            <v>3</v>
          </cell>
        </row>
        <row r="14">
          <cell r="A14">
            <v>6</v>
          </cell>
          <cell r="B14">
            <v>7</v>
          </cell>
          <cell r="C14">
            <v>6</v>
          </cell>
          <cell r="D14">
            <v>24</v>
          </cell>
        </row>
        <row r="15">
          <cell r="A15">
            <v>7</v>
          </cell>
          <cell r="C15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n (4-1)"/>
      <sheetName val="Noten (4-1) (groß)"/>
      <sheetName val="Noten (4-1) (10er)"/>
      <sheetName val="Aufg 4- 2-5"/>
      <sheetName val="Daten 4-2"/>
      <sheetName val="Aufg 3-5"/>
      <sheetName val="Aufg 3-6"/>
      <sheetName val="Aufg 3-8"/>
      <sheetName val="Aufg 3-5 (2)"/>
      <sheetName val="Aufg. 3-19"/>
      <sheetName val="Aufg. 3-19 (2)"/>
      <sheetName val="Aufg. 3-24"/>
      <sheetName val="RangKorr 3-28"/>
      <sheetName val="Modul1"/>
    </sheetNames>
    <sheetDataSet>
      <sheetData sheetId="0">
        <row r="4">
          <cell r="G4" t="str">
            <v>i</v>
          </cell>
          <cell r="H4" t="str">
            <v>Pkte</v>
          </cell>
          <cell r="I4" t="str">
            <v>Note: </v>
          </cell>
          <cell r="K4" t="str">
            <v>i</v>
          </cell>
          <cell r="L4" t="str">
            <v>Pkte</v>
          </cell>
          <cell r="M4" t="str">
            <v>Note: </v>
          </cell>
        </row>
        <row r="5">
          <cell r="G5">
            <v>1</v>
          </cell>
          <cell r="H5">
            <v>100</v>
          </cell>
          <cell r="I5">
            <v>1</v>
          </cell>
          <cell r="K5">
            <v>1</v>
          </cell>
          <cell r="L5">
            <v>90</v>
          </cell>
          <cell r="M5">
            <v>1</v>
          </cell>
        </row>
        <row r="6">
          <cell r="G6">
            <v>2</v>
          </cell>
          <cell r="H6">
            <v>88</v>
          </cell>
          <cell r="I6">
            <v>2</v>
          </cell>
          <cell r="K6">
            <v>2</v>
          </cell>
          <cell r="L6">
            <v>80</v>
          </cell>
          <cell r="M6">
            <v>2</v>
          </cell>
        </row>
        <row r="7">
          <cell r="G7">
            <v>3</v>
          </cell>
          <cell r="H7">
            <v>71</v>
          </cell>
          <cell r="I7">
            <v>3</v>
          </cell>
          <cell r="K7">
            <v>3</v>
          </cell>
          <cell r="L7">
            <v>70</v>
          </cell>
          <cell r="M7">
            <v>3</v>
          </cell>
        </row>
        <row r="8">
          <cell r="G8">
            <v>4</v>
          </cell>
          <cell r="H8">
            <v>61</v>
          </cell>
          <cell r="I8">
            <v>4</v>
          </cell>
          <cell r="K8">
            <v>4</v>
          </cell>
          <cell r="L8">
            <v>60</v>
          </cell>
          <cell r="M8">
            <v>4</v>
          </cell>
        </row>
        <row r="9">
          <cell r="G9">
            <v>5</v>
          </cell>
          <cell r="H9">
            <v>49</v>
          </cell>
          <cell r="I9">
            <v>5</v>
          </cell>
          <cell r="K9">
            <v>5</v>
          </cell>
          <cell r="L9">
            <v>50</v>
          </cell>
          <cell r="M9">
            <v>4</v>
          </cell>
        </row>
        <row r="10">
          <cell r="G10">
            <v>6</v>
          </cell>
          <cell r="H10">
            <v>48</v>
          </cell>
          <cell r="I10">
            <v>5</v>
          </cell>
          <cell r="K10">
            <v>6</v>
          </cell>
          <cell r="L10">
            <v>8</v>
          </cell>
          <cell r="M10">
            <v>5</v>
          </cell>
        </row>
        <row r="11">
          <cell r="G11">
            <v>7</v>
          </cell>
          <cell r="H11">
            <v>48</v>
          </cell>
          <cell r="I11">
            <v>5</v>
          </cell>
          <cell r="K11">
            <v>7</v>
          </cell>
          <cell r="L11">
            <v>8</v>
          </cell>
          <cell r="M11">
            <v>5</v>
          </cell>
        </row>
        <row r="12">
          <cell r="G12">
            <v>8</v>
          </cell>
          <cell r="H12">
            <v>22</v>
          </cell>
          <cell r="I12">
            <v>5</v>
          </cell>
          <cell r="K12">
            <v>8</v>
          </cell>
          <cell r="L12">
            <v>7</v>
          </cell>
          <cell r="M12">
            <v>5</v>
          </cell>
        </row>
        <row r="13">
          <cell r="G13">
            <v>9</v>
          </cell>
          <cell r="H13">
            <v>11</v>
          </cell>
          <cell r="I13">
            <v>5</v>
          </cell>
          <cell r="K13">
            <v>9</v>
          </cell>
          <cell r="L13">
            <v>6</v>
          </cell>
          <cell r="M13">
            <v>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eitere Index-Bsp"/>
    </sheetNames>
    <sheetDataSet>
      <sheetData sheetId="0">
        <row r="11">
          <cell r="B11">
            <v>10</v>
          </cell>
          <cell r="C11">
            <v>11</v>
          </cell>
          <cell r="D11">
            <v>1.9</v>
          </cell>
          <cell r="E11">
            <v>1.8</v>
          </cell>
        </row>
        <row r="12">
          <cell r="B12">
            <v>20</v>
          </cell>
          <cell r="C12">
            <v>19</v>
          </cell>
          <cell r="D12">
            <v>4.5</v>
          </cell>
          <cell r="E12">
            <v>5.9</v>
          </cell>
        </row>
        <row r="13">
          <cell r="B13">
            <v>4</v>
          </cell>
          <cell r="C13">
            <v>6</v>
          </cell>
          <cell r="D13">
            <v>2.3</v>
          </cell>
          <cell r="E13">
            <v>3.1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halt"/>
      <sheetName val="Klassierung"/>
      <sheetName val="Größen, fi und Fi"/>
      <sheetName val="LKM (leer)"/>
      <sheetName val="Mittelwert (leer)"/>
      <sheetName val="Quartile (halbleer)"/>
      <sheetName val="Schiefe"/>
      <sheetName val="GM-Beispiel (leer)"/>
      <sheetName val="Schwankungen"/>
      <sheetName val="StAbw und VC"/>
      <sheetName val="Kontingenztabelle (leer)"/>
      <sheetName val="Tabelle1"/>
      <sheetName val="r (leer)"/>
      <sheetName val="RegrBsp (2)"/>
      <sheetName val="RegrBsp (3)"/>
      <sheetName val="RegrBsp (English)"/>
      <sheetName val="RegrBsp (English) (2)"/>
      <sheetName val="Class Notes"/>
      <sheetName val="Tabelle2"/>
      <sheetName val="MehrfachRegression (2)"/>
      <sheetName val="Nichtlineare Regression"/>
      <sheetName val="RangKorr"/>
      <sheetName val="Kontingenz(MatSamml)"/>
      <sheetName val="Kontingenz(MatSamml) (2)"/>
      <sheetName val="Kontingenz(altl)"/>
      <sheetName val="GD (leer)"/>
      <sheetName val="Reg"/>
      <sheetName val="Reg (2)"/>
      <sheetName val="Westerblick GD"/>
      <sheetName val="Westerblick KQ"/>
      <sheetName val="Messziffern"/>
      <sheetName val="Index umbasieren"/>
      <sheetName val="Tabelle3"/>
      <sheetName val="Index"/>
    </sheetNames>
    <sheetDataSet>
      <sheetData sheetId="2">
        <row r="7">
          <cell r="A7">
            <v>186</v>
          </cell>
          <cell r="B7">
            <v>157</v>
          </cell>
        </row>
        <row r="8">
          <cell r="A8">
            <v>164</v>
          </cell>
          <cell r="B8">
            <v>160</v>
          </cell>
        </row>
        <row r="9">
          <cell r="A9">
            <v>187</v>
          </cell>
          <cell r="B9">
            <v>164</v>
          </cell>
        </row>
        <row r="10">
          <cell r="A10">
            <v>168</v>
          </cell>
          <cell r="B10">
            <v>196</v>
          </cell>
        </row>
        <row r="11">
          <cell r="A11">
            <v>190</v>
          </cell>
          <cell r="B11">
            <v>180</v>
          </cell>
        </row>
        <row r="12">
          <cell r="A12">
            <v>178</v>
          </cell>
          <cell r="B12">
            <v>196</v>
          </cell>
        </row>
        <row r="13">
          <cell r="A13">
            <v>195</v>
          </cell>
          <cell r="B13">
            <v>186</v>
          </cell>
        </row>
        <row r="14">
          <cell r="A14">
            <v>172</v>
          </cell>
          <cell r="B14">
            <v>160</v>
          </cell>
        </row>
        <row r="15">
          <cell r="A15">
            <v>163</v>
          </cell>
          <cell r="B15">
            <v>189</v>
          </cell>
        </row>
        <row r="16">
          <cell r="A16">
            <v>183</v>
          </cell>
          <cell r="B16">
            <v>178</v>
          </cell>
        </row>
        <row r="17">
          <cell r="A17">
            <v>180</v>
          </cell>
          <cell r="B17">
            <v>188</v>
          </cell>
        </row>
        <row r="18">
          <cell r="A18">
            <v>180</v>
          </cell>
          <cell r="B18">
            <v>188</v>
          </cell>
        </row>
        <row r="19">
          <cell r="A19">
            <v>196</v>
          </cell>
          <cell r="B19">
            <v>178</v>
          </cell>
        </row>
        <row r="20">
          <cell r="A20">
            <v>186</v>
          </cell>
          <cell r="B20">
            <v>174</v>
          </cell>
        </row>
        <row r="21">
          <cell r="A21">
            <v>182</v>
          </cell>
          <cell r="B21">
            <v>178</v>
          </cell>
        </row>
        <row r="22">
          <cell r="A22">
            <v>161</v>
          </cell>
          <cell r="B22">
            <v>186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weitere Index-Bsp"/>
    </sheetNames>
    <sheetDataSet>
      <sheetData sheetId="0">
        <row r="11">
          <cell r="B11">
            <v>10</v>
          </cell>
          <cell r="C11">
            <v>11</v>
          </cell>
          <cell r="D11">
            <v>1.9</v>
          </cell>
          <cell r="E11">
            <v>1.8</v>
          </cell>
        </row>
        <row r="12">
          <cell r="B12">
            <v>20</v>
          </cell>
          <cell r="C12">
            <v>19</v>
          </cell>
          <cell r="D12">
            <v>4.5</v>
          </cell>
          <cell r="E12">
            <v>5.9</v>
          </cell>
        </row>
        <row r="13">
          <cell r="B13">
            <v>4</v>
          </cell>
          <cell r="C13">
            <v>6</v>
          </cell>
          <cell r="D13">
            <v>2.3</v>
          </cell>
          <cell r="E13">
            <v>3.1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zoomScale="115" zoomScaleNormal="115" zoomScalePageLayoutView="0" workbookViewId="0" topLeftCell="A1">
      <selection activeCell="A4" sqref="A4:B11"/>
    </sheetView>
  </sheetViews>
  <sheetFormatPr defaultColWidth="11.421875" defaultRowHeight="12.75"/>
  <cols>
    <col min="1" max="1" width="11.57421875" style="0" customWidth="1"/>
    <col min="2" max="2" width="8.421875" style="0" customWidth="1"/>
    <col min="3" max="3" width="9.140625" style="0" customWidth="1"/>
    <col min="4" max="4" width="12.57421875" style="0" bestFit="1" customWidth="1"/>
    <col min="5" max="5" width="10.421875" style="0" customWidth="1"/>
    <col min="6" max="6" width="11.00390625" style="0" customWidth="1"/>
    <col min="7" max="7" width="12.28125" style="0" bestFit="1" customWidth="1"/>
    <col min="8" max="12" width="11.421875" style="0" customWidth="1"/>
    <col min="13" max="13" width="10.57421875" style="0" customWidth="1"/>
  </cols>
  <sheetData>
    <row r="1" ht="18">
      <c r="A1" s="2" t="s">
        <v>19</v>
      </c>
    </row>
    <row r="3" ht="13.5" thickBot="1">
      <c r="A3" s="1" t="s">
        <v>20</v>
      </c>
    </row>
    <row r="4" spans="1:13" ht="23.25">
      <c r="A4" s="58" t="s">
        <v>10</v>
      </c>
      <c r="B4" s="59" t="s">
        <v>11</v>
      </c>
      <c r="C4" s="53" t="s">
        <v>14</v>
      </c>
      <c r="D4" s="4" t="s">
        <v>15</v>
      </c>
      <c r="E4" s="4" t="s">
        <v>16</v>
      </c>
      <c r="F4" s="4" t="s">
        <v>17</v>
      </c>
      <c r="G4" s="53" t="s">
        <v>18</v>
      </c>
      <c r="M4" s="62" t="s">
        <v>12</v>
      </c>
    </row>
    <row r="5" spans="1:13" ht="24" thickBot="1">
      <c r="A5" s="51">
        <v>1</v>
      </c>
      <c r="B5" s="60">
        <v>2</v>
      </c>
      <c r="C5" s="3">
        <v>1</v>
      </c>
      <c r="D5" s="3">
        <v>1</v>
      </c>
      <c r="E5" s="3">
        <v>3</v>
      </c>
      <c r="F5" s="3">
        <v>6</v>
      </c>
      <c r="G5" s="3">
        <v>7</v>
      </c>
      <c r="M5" s="63">
        <f>CORREL($A$5:$A$11,B5:B11)</f>
        <v>0.8928571428571429</v>
      </c>
    </row>
    <row r="6" spans="1:7" ht="18">
      <c r="A6" s="51">
        <v>2</v>
      </c>
      <c r="B6" s="60">
        <v>1</v>
      </c>
      <c r="C6" s="3">
        <v>2</v>
      </c>
      <c r="D6" s="3">
        <v>3</v>
      </c>
      <c r="E6" s="3">
        <v>6</v>
      </c>
      <c r="F6" s="3">
        <v>7</v>
      </c>
      <c r="G6" s="3">
        <v>6</v>
      </c>
    </row>
    <row r="7" spans="1:7" ht="18">
      <c r="A7" s="51">
        <v>3</v>
      </c>
      <c r="B7" s="60">
        <v>4</v>
      </c>
      <c r="C7" s="3">
        <v>3</v>
      </c>
      <c r="D7" s="3">
        <v>2</v>
      </c>
      <c r="E7" s="3">
        <v>2</v>
      </c>
      <c r="F7" s="3">
        <v>4</v>
      </c>
      <c r="G7" s="3">
        <v>5</v>
      </c>
    </row>
    <row r="8" spans="1:7" ht="18">
      <c r="A8" s="51">
        <v>4</v>
      </c>
      <c r="B8" s="60">
        <v>3</v>
      </c>
      <c r="C8" s="3">
        <v>4</v>
      </c>
      <c r="D8" s="3">
        <v>5</v>
      </c>
      <c r="E8" s="3">
        <v>4</v>
      </c>
      <c r="F8" s="3">
        <v>5</v>
      </c>
      <c r="G8" s="3">
        <v>4</v>
      </c>
    </row>
    <row r="9" spans="1:7" ht="18">
      <c r="A9" s="51">
        <v>5</v>
      </c>
      <c r="B9" s="60">
        <v>5</v>
      </c>
      <c r="C9" s="3">
        <v>5</v>
      </c>
      <c r="D9" s="3">
        <v>4</v>
      </c>
      <c r="E9" s="3">
        <v>7</v>
      </c>
      <c r="F9" s="3">
        <v>3</v>
      </c>
      <c r="G9" s="3">
        <v>3</v>
      </c>
    </row>
    <row r="10" spans="1:7" ht="18">
      <c r="A10" s="51">
        <v>6</v>
      </c>
      <c r="B10" s="60">
        <v>7</v>
      </c>
      <c r="C10" s="3">
        <v>6</v>
      </c>
      <c r="D10" s="3">
        <v>6</v>
      </c>
      <c r="E10" s="3">
        <v>1</v>
      </c>
      <c r="F10" s="3">
        <v>1</v>
      </c>
      <c r="G10" s="3">
        <v>2</v>
      </c>
    </row>
    <row r="11" spans="1:7" ht="18">
      <c r="A11" s="51">
        <v>7</v>
      </c>
      <c r="B11" s="60">
        <v>6</v>
      </c>
      <c r="C11" s="3">
        <v>7</v>
      </c>
      <c r="D11" s="3">
        <v>7</v>
      </c>
      <c r="E11" s="3">
        <v>5</v>
      </c>
      <c r="F11" s="3">
        <v>2</v>
      </c>
      <c r="G11" s="3">
        <v>1</v>
      </c>
    </row>
    <row r="12" spans="2:7" ht="16.5" thickBot="1">
      <c r="B12" s="54" t="s">
        <v>12</v>
      </c>
      <c r="C12" s="55">
        <f>CORREL($A$5:$A$11,C5:C11)</f>
        <v>1</v>
      </c>
      <c r="D12" s="56">
        <f>CORREL($A$5:$A$11,D5:D11)</f>
        <v>0.9285714285714286</v>
      </c>
      <c r="E12" s="57">
        <f>CORREL($A$5:$A$11,E5:E11)</f>
        <v>0.03571428571428571</v>
      </c>
      <c r="F12" s="56">
        <f>CORREL($A$5:$A$11,F5:F11)</f>
        <v>-0.8928571428571429</v>
      </c>
      <c r="G12" s="55">
        <f>CORREL($A$5:$A$11,G5:G11)</f>
        <v>-1</v>
      </c>
    </row>
    <row r="13" ht="13.5" thickTop="1"/>
  </sheetData>
  <sheetProtection/>
  <printOptions/>
  <pageMargins left="0.75" right="0.75" top="0.71" bottom="0.75" header="0.4921259845" footer="0.4921259845"/>
  <pageSetup fitToHeight="1" fitToWidth="1" horizontalDpi="600" verticalDpi="600" orientation="landscape" paperSize="9" scale="73" r:id="rId2"/>
  <headerFooter alignWithMargins="0">
    <oddFooter>&amp;L(C) P.Schmidt -- &amp;F; &amp;A&amp;RSeite &amp;P (von &amp;N)  --  &amp;D;&amp;T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C29" sqref="C29"/>
    </sheetView>
  </sheetViews>
  <sheetFormatPr defaultColWidth="11.421875" defaultRowHeight="12.75"/>
  <cols>
    <col min="1" max="1" width="7.8515625" style="0" customWidth="1"/>
    <col min="2" max="2" width="8.421875" style="0" customWidth="1"/>
    <col min="3" max="3" width="9.140625" style="0" customWidth="1"/>
    <col min="4" max="4" width="8.421875" style="0" customWidth="1"/>
    <col min="5" max="5" width="9.7109375" style="0" customWidth="1"/>
    <col min="6" max="6" width="10.421875" style="0" customWidth="1"/>
    <col min="7" max="7" width="11.00390625" style="0" customWidth="1"/>
    <col min="8" max="8" width="14.8515625" style="0" customWidth="1"/>
    <col min="9" max="9" width="11.421875" style="0" customWidth="1"/>
  </cols>
  <sheetData>
    <row r="1" spans="1:6" ht="18">
      <c r="A1" s="2" t="s">
        <v>45</v>
      </c>
      <c r="E1" s="41" t="s">
        <v>22</v>
      </c>
      <c r="F1" s="41"/>
    </row>
    <row r="2" spans="5:6" ht="12.75">
      <c r="E2" s="41" t="s">
        <v>21</v>
      </c>
      <c r="F2" s="41"/>
    </row>
    <row r="3" spans="1:2" ht="18">
      <c r="A3" s="1"/>
      <c r="B3" s="2"/>
    </row>
    <row r="4" spans="1:8" ht="20.25">
      <c r="A4" s="77" t="s">
        <v>0</v>
      </c>
      <c r="B4" s="77" t="s">
        <v>1</v>
      </c>
      <c r="C4" s="77" t="s">
        <v>2</v>
      </c>
      <c r="D4" s="78" t="s">
        <v>60</v>
      </c>
      <c r="E4" s="78" t="s">
        <v>61</v>
      </c>
      <c r="F4" s="78" t="s">
        <v>62</v>
      </c>
      <c r="G4" s="78" t="s">
        <v>63</v>
      </c>
      <c r="H4" s="78" t="s">
        <v>64</v>
      </c>
    </row>
    <row r="5" spans="1:8" ht="15">
      <c r="A5" s="9">
        <v>1</v>
      </c>
      <c r="B5" s="8">
        <v>3</v>
      </c>
      <c r="C5" s="8">
        <v>5</v>
      </c>
      <c r="D5" s="7">
        <f aca="true" t="shared" si="0" ref="D5:D10">B5-$C$14</f>
        <v>-7</v>
      </c>
      <c r="E5" s="75">
        <f aca="true" t="shared" si="1" ref="E5:E10">C5-$C$15</f>
        <v>-10</v>
      </c>
      <c r="F5" s="7">
        <f aca="true" t="shared" si="2" ref="F5:G10">D5^2</f>
        <v>49</v>
      </c>
      <c r="G5" s="7">
        <f t="shared" si="2"/>
        <v>100</v>
      </c>
      <c r="H5" s="52">
        <f aca="true" t="shared" si="3" ref="H5:H10">D5*E5</f>
        <v>70</v>
      </c>
    </row>
    <row r="6" spans="1:8" ht="15">
      <c r="A6" s="9">
        <v>2</v>
      </c>
      <c r="B6" s="8">
        <v>6</v>
      </c>
      <c r="C6" s="8">
        <v>14</v>
      </c>
      <c r="D6" s="7">
        <f t="shared" si="0"/>
        <v>-4</v>
      </c>
      <c r="E6" s="75">
        <f t="shared" si="1"/>
        <v>-1</v>
      </c>
      <c r="F6" s="7">
        <f t="shared" si="2"/>
        <v>16</v>
      </c>
      <c r="G6" s="7">
        <f t="shared" si="2"/>
        <v>1</v>
      </c>
      <c r="H6" s="52">
        <f t="shared" si="3"/>
        <v>4</v>
      </c>
    </row>
    <row r="7" spans="1:8" ht="15">
      <c r="A7" s="9">
        <v>3</v>
      </c>
      <c r="B7" s="8">
        <v>9</v>
      </c>
      <c r="C7" s="8">
        <v>17</v>
      </c>
      <c r="D7" s="7">
        <f t="shared" si="0"/>
        <v>-1</v>
      </c>
      <c r="E7" s="75">
        <f t="shared" si="1"/>
        <v>2</v>
      </c>
      <c r="F7" s="7">
        <f t="shared" si="2"/>
        <v>1</v>
      </c>
      <c r="G7" s="7">
        <f t="shared" si="2"/>
        <v>4</v>
      </c>
      <c r="H7" s="52">
        <f t="shared" si="3"/>
        <v>-2</v>
      </c>
    </row>
    <row r="8" spans="1:8" ht="15">
      <c r="A8" s="7">
        <v>4</v>
      </c>
      <c r="B8" s="8">
        <v>12</v>
      </c>
      <c r="C8" s="8">
        <v>10</v>
      </c>
      <c r="D8" s="7">
        <f t="shared" si="0"/>
        <v>2</v>
      </c>
      <c r="E8" s="75">
        <f t="shared" si="1"/>
        <v>-5</v>
      </c>
      <c r="F8" s="7">
        <f t="shared" si="2"/>
        <v>4</v>
      </c>
      <c r="G8" s="7">
        <f t="shared" si="2"/>
        <v>25</v>
      </c>
      <c r="H8" s="52">
        <f t="shared" si="3"/>
        <v>-10</v>
      </c>
    </row>
    <row r="9" spans="1:8" ht="15">
      <c r="A9" s="9">
        <v>5</v>
      </c>
      <c r="B9" s="8">
        <v>14</v>
      </c>
      <c r="C9" s="8">
        <v>23</v>
      </c>
      <c r="D9" s="7">
        <f t="shared" si="0"/>
        <v>4</v>
      </c>
      <c r="E9" s="75">
        <f t="shared" si="1"/>
        <v>8</v>
      </c>
      <c r="F9" s="7">
        <f t="shared" si="2"/>
        <v>16</v>
      </c>
      <c r="G9" s="7">
        <f t="shared" si="2"/>
        <v>64</v>
      </c>
      <c r="H9" s="52">
        <f t="shared" si="3"/>
        <v>32</v>
      </c>
    </row>
    <row r="10" spans="1:8" ht="15">
      <c r="A10" s="7">
        <v>6</v>
      </c>
      <c r="B10" s="8">
        <v>16</v>
      </c>
      <c r="C10" s="8">
        <v>21</v>
      </c>
      <c r="D10" s="7">
        <f t="shared" si="0"/>
        <v>6</v>
      </c>
      <c r="E10" s="75">
        <f t="shared" si="1"/>
        <v>6</v>
      </c>
      <c r="F10" s="7">
        <f t="shared" si="2"/>
        <v>36</v>
      </c>
      <c r="G10" s="7">
        <f t="shared" si="2"/>
        <v>36</v>
      </c>
      <c r="H10" s="52">
        <f t="shared" si="3"/>
        <v>36</v>
      </c>
    </row>
    <row r="11" spans="1:8" ht="15.75">
      <c r="A11" s="10" t="s">
        <v>40</v>
      </c>
      <c r="B11" s="10">
        <f>SUM(B5:B10)</f>
        <v>60</v>
      </c>
      <c r="C11" s="10">
        <f>SUM(C5:C10)</f>
        <v>90</v>
      </c>
      <c r="D11" s="10">
        <f>SUM(D5:D10)</f>
        <v>0</v>
      </c>
      <c r="E11" s="10">
        <f>SUM(E5:E10)</f>
        <v>0</v>
      </c>
      <c r="F11" s="10">
        <f>SUM(F5:F10)</f>
        <v>122</v>
      </c>
      <c r="G11" s="10">
        <f>SUM(G5:G10)</f>
        <v>230</v>
      </c>
      <c r="H11" s="10">
        <f>SUM(H5:H10)</f>
        <v>130</v>
      </c>
    </row>
    <row r="12" spans="1:8" ht="12.75">
      <c r="A12" s="12"/>
      <c r="B12" s="12"/>
      <c r="C12" s="12"/>
      <c r="D12" s="12"/>
      <c r="E12" s="12"/>
      <c r="F12" s="12"/>
      <c r="G12" s="12"/>
      <c r="H12" s="13"/>
    </row>
    <row r="13" spans="2:8" ht="12.75">
      <c r="B13" s="64" t="s">
        <v>41</v>
      </c>
      <c r="C13" s="89">
        <f>COUNT(B5:B10)</f>
        <v>6</v>
      </c>
      <c r="D13" s="12"/>
      <c r="G13" s="12"/>
      <c r="H13" s="13"/>
    </row>
    <row r="14" spans="2:8" ht="15.75">
      <c r="B14" s="14" t="s">
        <v>25</v>
      </c>
      <c r="C14" s="80">
        <f>AVERAGE(B5:B10)</f>
        <v>10</v>
      </c>
      <c r="D14" s="12"/>
      <c r="G14" s="22" t="s">
        <v>24</v>
      </c>
      <c r="H14" s="83">
        <f>CORREL(B5:B10,C5:C10)</f>
        <v>0.776067540101836</v>
      </c>
    </row>
    <row r="15" spans="2:8" ht="15.75">
      <c r="B15" s="15" t="s">
        <v>26</v>
      </c>
      <c r="C15" s="82">
        <f>AVERAGE(C5:C10)</f>
        <v>15</v>
      </c>
      <c r="D15" s="18"/>
      <c r="E15" s="19"/>
      <c r="F15" s="19"/>
      <c r="G15" s="20"/>
      <c r="H15" s="21"/>
    </row>
    <row r="26" spans="2:4" ht="12.75">
      <c r="B26" s="84" t="s">
        <v>42</v>
      </c>
      <c r="C26" s="86">
        <f>H11</f>
        <v>130</v>
      </c>
      <c r="D26" s="76"/>
    </row>
    <row r="27" spans="2:3" ht="12.75">
      <c r="B27" s="84" t="s">
        <v>43</v>
      </c>
      <c r="C27" s="87">
        <f>SQRT(F11*G11)</f>
        <v>167.51119365582707</v>
      </c>
    </row>
    <row r="28" ht="13.5" thickBot="1"/>
    <row r="29" spans="2:4" ht="24" thickBot="1">
      <c r="B29" s="85" t="s">
        <v>44</v>
      </c>
      <c r="C29" s="88">
        <f>C26/C27</f>
        <v>0.7760675401018361</v>
      </c>
      <c r="D29" s="2"/>
    </row>
  </sheetData>
  <sheetProtection/>
  <printOptions/>
  <pageMargins left="0.75" right="0.75" top="0.71" bottom="0.75" header="0.4921259845" footer="0.4921259845"/>
  <pageSetup fitToHeight="1" fitToWidth="1" horizontalDpi="600" verticalDpi="600" orientation="landscape" paperSize="9" scale="84" r:id="rId4"/>
  <headerFooter alignWithMargins="0">
    <oddFooter>&amp;L(C) P.Schmidt -- &amp;F; &amp;A&amp;RSeite &amp;P (von &amp;N)  --  &amp;D;&amp;T</oddFooter>
  </headerFooter>
  <drawing r:id="rId3"/>
  <legacyDrawing r:id="rId2"/>
  <oleObjects>
    <oleObject progId="Equation.3" shapeId="105974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selection activeCell="I17" sqref="I17:I18"/>
    </sheetView>
  </sheetViews>
  <sheetFormatPr defaultColWidth="11.421875" defaultRowHeight="12.75"/>
  <cols>
    <col min="1" max="1" width="11.57421875" style="0" customWidth="1"/>
    <col min="2" max="2" width="8.421875" style="0" customWidth="1"/>
    <col min="3" max="3" width="9.140625" style="0" customWidth="1"/>
    <col min="4" max="4" width="9.7109375" style="0" customWidth="1"/>
    <col min="5" max="7" width="10.421875" style="0" customWidth="1"/>
    <col min="8" max="8" width="15.00390625" style="0" customWidth="1"/>
    <col min="9" max="9" width="12.140625" style="0" customWidth="1"/>
    <col min="10" max="10" width="12.28125" style="0" bestFit="1" customWidth="1"/>
  </cols>
  <sheetData>
    <row r="1" spans="1:8" ht="18">
      <c r="A1" s="2" t="s">
        <v>23</v>
      </c>
      <c r="E1" s="41" t="s">
        <v>22</v>
      </c>
      <c r="F1" s="41"/>
      <c r="G1" s="41"/>
      <c r="H1" s="41"/>
    </row>
    <row r="2" spans="5:8" ht="12.75">
      <c r="E2" s="41" t="s">
        <v>21</v>
      </c>
      <c r="F2" s="41"/>
      <c r="G2" s="41"/>
      <c r="H2" s="41"/>
    </row>
    <row r="3" spans="1:2" ht="18">
      <c r="A3" s="1"/>
      <c r="B3" s="2"/>
    </row>
    <row r="4" spans="1:10" ht="20.25">
      <c r="A4" s="77" t="s">
        <v>0</v>
      </c>
      <c r="B4" s="77" t="s">
        <v>1</v>
      </c>
      <c r="C4" s="77" t="s">
        <v>2</v>
      </c>
      <c r="D4" s="78" t="s">
        <v>60</v>
      </c>
      <c r="E4" s="78" t="s">
        <v>61</v>
      </c>
      <c r="F4" s="78" t="s">
        <v>62</v>
      </c>
      <c r="G4" s="78" t="s">
        <v>63</v>
      </c>
      <c r="H4" s="78" t="s">
        <v>64</v>
      </c>
      <c r="I4" s="77" t="s">
        <v>3</v>
      </c>
      <c r="J4" s="78" t="s">
        <v>13</v>
      </c>
    </row>
    <row r="5" spans="1:10" ht="15">
      <c r="A5" s="9">
        <v>1</v>
      </c>
      <c r="B5" s="8">
        <v>3</v>
      </c>
      <c r="C5" s="8">
        <v>5</v>
      </c>
      <c r="D5" s="7">
        <f aca="true" t="shared" si="0" ref="D5:D10">B5-$C$13</f>
        <v>-7</v>
      </c>
      <c r="E5" s="75">
        <f aca="true" t="shared" si="1" ref="E5:E10">C5-$C$14</f>
        <v>-10</v>
      </c>
      <c r="F5" s="7">
        <f>D5^2</f>
        <v>49</v>
      </c>
      <c r="G5" s="7">
        <f>E5^2</f>
        <v>100</v>
      </c>
      <c r="H5" s="52">
        <f aca="true" t="shared" si="2" ref="H5:H10">D5*E5</f>
        <v>70</v>
      </c>
      <c r="I5" s="79">
        <f>$G$25+$G$21*B5</f>
        <v>7.5409836065573765</v>
      </c>
      <c r="J5" s="93">
        <f>C5-I5</f>
        <v>-2.5409836065573765</v>
      </c>
    </row>
    <row r="6" spans="1:10" ht="15">
      <c r="A6" s="9">
        <v>2</v>
      </c>
      <c r="B6" s="8">
        <v>6</v>
      </c>
      <c r="C6" s="8">
        <v>14</v>
      </c>
      <c r="D6" s="7">
        <f t="shared" si="0"/>
        <v>-4</v>
      </c>
      <c r="E6" s="75">
        <f t="shared" si="1"/>
        <v>-1</v>
      </c>
      <c r="F6" s="7">
        <f aca="true" t="shared" si="3" ref="F6:G10">D6^2</f>
        <v>16</v>
      </c>
      <c r="G6" s="7">
        <f t="shared" si="3"/>
        <v>1</v>
      </c>
      <c r="H6" s="52">
        <f t="shared" si="2"/>
        <v>4</v>
      </c>
      <c r="I6" s="79">
        <f>$G$25+$G$21*B6</f>
        <v>10.737704918032787</v>
      </c>
      <c r="J6" s="93">
        <f>C6-I6</f>
        <v>3.2622950819672134</v>
      </c>
    </row>
    <row r="7" spans="1:10" ht="15">
      <c r="A7" s="9">
        <v>3</v>
      </c>
      <c r="B7" s="8">
        <v>9</v>
      </c>
      <c r="C7" s="8">
        <v>17</v>
      </c>
      <c r="D7" s="7">
        <f t="shared" si="0"/>
        <v>-1</v>
      </c>
      <c r="E7" s="75">
        <f t="shared" si="1"/>
        <v>2</v>
      </c>
      <c r="F7" s="7">
        <f t="shared" si="3"/>
        <v>1</v>
      </c>
      <c r="G7" s="7">
        <f t="shared" si="3"/>
        <v>4</v>
      </c>
      <c r="H7" s="52">
        <f t="shared" si="2"/>
        <v>-2</v>
      </c>
      <c r="I7" s="79">
        <f>$G$25+$G$21*B7</f>
        <v>13.934426229508196</v>
      </c>
      <c r="J7" s="93">
        <f>C7-I7</f>
        <v>3.0655737704918042</v>
      </c>
    </row>
    <row r="8" spans="1:10" ht="15">
      <c r="A8" s="7">
        <v>4</v>
      </c>
      <c r="B8" s="8">
        <v>12</v>
      </c>
      <c r="C8" s="8">
        <v>10</v>
      </c>
      <c r="D8" s="7">
        <f t="shared" si="0"/>
        <v>2</v>
      </c>
      <c r="E8" s="75">
        <f t="shared" si="1"/>
        <v>-5</v>
      </c>
      <c r="F8" s="7">
        <f t="shared" si="3"/>
        <v>4</v>
      </c>
      <c r="G8" s="7">
        <f t="shared" si="3"/>
        <v>25</v>
      </c>
      <c r="H8" s="52">
        <f t="shared" si="2"/>
        <v>-10</v>
      </c>
      <c r="I8" s="79">
        <f>$G$25+$G$21*B8</f>
        <v>17.131147540983605</v>
      </c>
      <c r="J8" s="93">
        <f>C8-I8</f>
        <v>-7.131147540983605</v>
      </c>
    </row>
    <row r="9" spans="1:10" ht="15">
      <c r="A9" s="9">
        <v>5</v>
      </c>
      <c r="B9" s="8">
        <v>14</v>
      </c>
      <c r="C9" s="8">
        <v>23</v>
      </c>
      <c r="D9" s="7">
        <f t="shared" si="0"/>
        <v>4</v>
      </c>
      <c r="E9" s="75">
        <f t="shared" si="1"/>
        <v>8</v>
      </c>
      <c r="F9" s="7">
        <f t="shared" si="3"/>
        <v>16</v>
      </c>
      <c r="G9" s="7">
        <f t="shared" si="3"/>
        <v>64</v>
      </c>
      <c r="H9" s="52">
        <f t="shared" si="2"/>
        <v>32</v>
      </c>
      <c r="I9" s="79">
        <f>$G$25+$G$21*B9</f>
        <v>19.262295081967213</v>
      </c>
      <c r="J9" s="93">
        <f>C9-I9</f>
        <v>3.7377049180327866</v>
      </c>
    </row>
    <row r="10" spans="1:10" ht="15">
      <c r="A10" s="7">
        <v>6</v>
      </c>
      <c r="B10" s="8">
        <v>16</v>
      </c>
      <c r="C10" s="8">
        <v>21</v>
      </c>
      <c r="D10" s="7">
        <f t="shared" si="0"/>
        <v>6</v>
      </c>
      <c r="E10" s="75">
        <f t="shared" si="1"/>
        <v>6</v>
      </c>
      <c r="F10" s="7">
        <f t="shared" si="3"/>
        <v>36</v>
      </c>
      <c r="G10" s="7">
        <f t="shared" si="3"/>
        <v>36</v>
      </c>
      <c r="H10" s="52">
        <f t="shared" si="2"/>
        <v>36</v>
      </c>
      <c r="I10" s="79">
        <f>$G$25+$G$21*B10</f>
        <v>21.393442622950822</v>
      </c>
      <c r="J10" s="93">
        <f>C10-I10</f>
        <v>-0.3934426229508219</v>
      </c>
    </row>
    <row r="11" spans="1:10" ht="15.75">
      <c r="A11" s="10" t="s">
        <v>40</v>
      </c>
      <c r="B11" s="11">
        <f aca="true" t="shared" si="4" ref="B11:H11">SUM(B5:B10)</f>
        <v>60</v>
      </c>
      <c r="C11" s="11">
        <f t="shared" si="4"/>
        <v>90</v>
      </c>
      <c r="D11" s="10">
        <f t="shared" si="4"/>
        <v>0</v>
      </c>
      <c r="E11" s="10">
        <f t="shared" si="4"/>
        <v>0</v>
      </c>
      <c r="F11" s="10">
        <f t="shared" si="4"/>
        <v>122</v>
      </c>
      <c r="G11" s="10">
        <f t="shared" si="4"/>
        <v>230</v>
      </c>
      <c r="H11" s="10">
        <f t="shared" si="4"/>
        <v>130</v>
      </c>
      <c r="I11" s="92">
        <f>SUM(I5:I10)</f>
        <v>90</v>
      </c>
      <c r="J11" s="94">
        <f>SUM(J5:J10)</f>
        <v>8.881784197001252E-16</v>
      </c>
    </row>
    <row r="12" spans="1:10" ht="12.75">
      <c r="A12" s="12"/>
      <c r="B12" s="12"/>
      <c r="C12" s="12"/>
      <c r="D12" s="12"/>
      <c r="E12" s="12"/>
      <c r="F12" s="12"/>
      <c r="G12" s="12"/>
      <c r="H12" s="12"/>
      <c r="I12" s="12"/>
      <c r="J12" s="13"/>
    </row>
    <row r="13" spans="2:10" ht="15.75">
      <c r="B13" s="14" t="s">
        <v>25</v>
      </c>
      <c r="C13" s="80">
        <f>AVERAGE(B5:B10)</f>
        <v>10</v>
      </c>
      <c r="D13" s="12"/>
      <c r="I13" s="12"/>
      <c r="J13" s="13"/>
    </row>
    <row r="14" spans="2:10" ht="15.75">
      <c r="B14" s="15" t="s">
        <v>26</v>
      </c>
      <c r="C14" s="82">
        <f>AVERAGE(C5:C10)</f>
        <v>15</v>
      </c>
      <c r="D14" s="12"/>
      <c r="I14" s="12"/>
      <c r="J14" s="13"/>
    </row>
    <row r="15" spans="1:10" ht="12.75">
      <c r="A15" s="16"/>
      <c r="B15" s="17"/>
      <c r="C15" s="6"/>
      <c r="D15" s="18"/>
      <c r="E15" s="19"/>
      <c r="F15" s="19"/>
      <c r="G15" s="19"/>
      <c r="H15" s="19"/>
      <c r="I15" s="20"/>
      <c r="J15" s="21"/>
    </row>
    <row r="16" ht="12.75">
      <c r="B16" t="s">
        <v>39</v>
      </c>
    </row>
    <row r="17" spans="2:9" ht="15">
      <c r="B17">
        <v>40</v>
      </c>
      <c r="I17" s="79">
        <f>$G$25+$G$21*B17</f>
        <v>46.9672131147541</v>
      </c>
    </row>
    <row r="18" spans="2:9" ht="15">
      <c r="B18">
        <v>50</v>
      </c>
      <c r="I18" s="79">
        <f>$G$25+$G$21*B18</f>
        <v>57.622950819672134</v>
      </c>
    </row>
    <row r="21" spans="6:11" ht="15.75">
      <c r="F21" s="81" t="s">
        <v>65</v>
      </c>
      <c r="G21" s="90">
        <f>H11/F11</f>
        <v>1.0655737704918034</v>
      </c>
      <c r="K21" s="1"/>
    </row>
    <row r="22" spans="6:7" ht="15.75">
      <c r="F22" s="81"/>
      <c r="G22" s="91"/>
    </row>
    <row r="23" spans="6:7" ht="15.75">
      <c r="F23" s="81"/>
      <c r="G23" s="91"/>
    </row>
    <row r="24" spans="6:7" ht="15.75">
      <c r="F24" s="81"/>
      <c r="G24" s="91"/>
    </row>
    <row r="25" spans="6:7" ht="15.75">
      <c r="F25" s="81" t="s">
        <v>66</v>
      </c>
      <c r="G25" s="90">
        <f>C14-G21*C13</f>
        <v>4.3442622950819665</v>
      </c>
    </row>
    <row r="26" ht="12.75">
      <c r="K26" s="1"/>
    </row>
  </sheetData>
  <sheetProtection/>
  <printOptions/>
  <pageMargins left="0.75" right="0.75" top="0.71" bottom="0.75" header="0.4921259845" footer="0.4921259845"/>
  <pageSetup fitToHeight="1" fitToWidth="1" horizontalDpi="600" verticalDpi="600" orientation="landscape" paperSize="9" scale="84" r:id="rId5"/>
  <headerFooter alignWithMargins="0">
    <oddFooter>&amp;L(C) P.Schmidt -- &amp;F; &amp;A&amp;RSeite &amp;P (von &amp;N)  --  &amp;D;&amp;T</oddFooter>
  </headerFooter>
  <drawing r:id="rId4"/>
  <legacyDrawing r:id="rId3"/>
  <oleObjects>
    <oleObject progId="Equation.3" shapeId="41938502" r:id="rId1"/>
    <oleObject progId="Equation.3" shapeId="41939403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6.00390625" style="0" customWidth="1"/>
    <col min="2" max="2" width="14.00390625" style="0" customWidth="1"/>
    <col min="3" max="3" width="18.28125" style="0" customWidth="1"/>
    <col min="4" max="4" width="20.28125" style="0" customWidth="1"/>
    <col min="5" max="5" width="16.7109375" style="0" customWidth="1"/>
    <col min="6" max="6" width="3.8515625" style="0" customWidth="1"/>
    <col min="7" max="10" width="11.421875" style="0" customWidth="1"/>
    <col min="11" max="11" width="15.57421875" style="0" customWidth="1"/>
    <col min="12" max="12" width="14.28125" style="0" customWidth="1"/>
    <col min="13" max="13" width="12.140625" style="0" customWidth="1"/>
  </cols>
  <sheetData>
    <row r="1" spans="1:5" ht="26.25">
      <c r="A1" s="23" t="s">
        <v>35</v>
      </c>
      <c r="B1" s="24"/>
      <c r="C1" s="24"/>
      <c r="D1" s="24"/>
      <c r="E1" s="24" t="s">
        <v>36</v>
      </c>
    </row>
    <row r="2" spans="1:5" ht="26.25">
      <c r="A2" s="23"/>
      <c r="B2" s="24"/>
      <c r="C2" s="24"/>
      <c r="D2" s="24"/>
      <c r="E2" s="61" t="s">
        <v>34</v>
      </c>
    </row>
    <row r="3" spans="1:6" ht="40.5">
      <c r="A3" s="25"/>
      <c r="B3" s="26" t="s">
        <v>27</v>
      </c>
      <c r="C3" s="31" t="s">
        <v>29</v>
      </c>
      <c r="D3" s="26" t="s">
        <v>28</v>
      </c>
      <c r="E3" s="27" t="s">
        <v>30</v>
      </c>
      <c r="F3" s="24"/>
    </row>
    <row r="4" spans="1:6" ht="20.25">
      <c r="A4" s="38"/>
      <c r="B4" s="39" t="s">
        <v>37</v>
      </c>
      <c r="C4" s="39" t="s">
        <v>38</v>
      </c>
      <c r="D4" s="40" t="s">
        <v>9</v>
      </c>
      <c r="E4" s="40" t="s">
        <v>9</v>
      </c>
      <c r="F4" s="24"/>
    </row>
    <row r="5" spans="1:6" ht="19.5" customHeight="1">
      <c r="A5" s="28" t="s">
        <v>0</v>
      </c>
      <c r="B5" s="29" t="s">
        <v>4</v>
      </c>
      <c r="C5" s="29" t="s">
        <v>5</v>
      </c>
      <c r="D5" s="29" t="s">
        <v>6</v>
      </c>
      <c r="E5" s="30" t="s">
        <v>7</v>
      </c>
      <c r="F5" s="24"/>
    </row>
    <row r="6" spans="1:6" ht="20.25">
      <c r="A6" s="34" t="s">
        <v>8</v>
      </c>
      <c r="B6" s="45" t="s">
        <v>27</v>
      </c>
      <c r="C6" s="45" t="s">
        <v>31</v>
      </c>
      <c r="D6" s="46" t="s">
        <v>32</v>
      </c>
      <c r="E6" s="47" t="s">
        <v>33</v>
      </c>
      <c r="F6" s="24"/>
    </row>
    <row r="7" spans="1:6" ht="20.25">
      <c r="A7" s="35">
        <v>1</v>
      </c>
      <c r="B7" s="48">
        <v>25000</v>
      </c>
      <c r="C7" s="48">
        <v>2000</v>
      </c>
      <c r="D7" s="48">
        <v>12000</v>
      </c>
      <c r="E7" s="49">
        <v>7</v>
      </c>
      <c r="F7" s="24"/>
    </row>
    <row r="8" spans="1:6" ht="20.25">
      <c r="A8" s="36">
        <v>2</v>
      </c>
      <c r="B8" s="50">
        <v>18500</v>
      </c>
      <c r="C8" s="50">
        <v>1000</v>
      </c>
      <c r="D8" s="50">
        <v>11000</v>
      </c>
      <c r="E8" s="42">
        <v>10</v>
      </c>
      <c r="F8" s="24"/>
    </row>
    <row r="9" spans="1:6" ht="20.25">
      <c r="A9" s="36">
        <v>3</v>
      </c>
      <c r="B9" s="50">
        <v>17500</v>
      </c>
      <c r="C9" s="50">
        <v>1000</v>
      </c>
      <c r="D9" s="50">
        <v>10000</v>
      </c>
      <c r="E9" s="42">
        <v>9.95</v>
      </c>
      <c r="F9" s="24"/>
    </row>
    <row r="10" spans="1:6" ht="20.25">
      <c r="A10" s="36">
        <v>4</v>
      </c>
      <c r="B10" s="50">
        <v>14500</v>
      </c>
      <c r="C10" s="50">
        <v>800</v>
      </c>
      <c r="D10" s="50">
        <v>7000</v>
      </c>
      <c r="E10" s="42">
        <v>11.5</v>
      </c>
      <c r="F10" s="24"/>
    </row>
    <row r="11" spans="1:6" ht="20.25">
      <c r="A11" s="36">
        <v>5</v>
      </c>
      <c r="B11" s="50">
        <v>9500</v>
      </c>
      <c r="C11" s="50">
        <v>300</v>
      </c>
      <c r="D11" s="50">
        <v>5000</v>
      </c>
      <c r="E11" s="42">
        <v>13</v>
      </c>
      <c r="F11" s="24"/>
    </row>
    <row r="12" spans="1:6" ht="20.25">
      <c r="A12" s="36">
        <v>6</v>
      </c>
      <c r="B12" s="50">
        <v>22000</v>
      </c>
      <c r="C12" s="50">
        <v>1200</v>
      </c>
      <c r="D12" s="50">
        <v>11000</v>
      </c>
      <c r="E12" s="42">
        <v>8</v>
      </c>
      <c r="F12" s="24"/>
    </row>
    <row r="13" spans="1:6" ht="20.25">
      <c r="A13" s="36">
        <v>7</v>
      </c>
      <c r="B13" s="50">
        <v>18000</v>
      </c>
      <c r="C13" s="50">
        <v>800</v>
      </c>
      <c r="D13" s="50">
        <v>12000</v>
      </c>
      <c r="E13" s="42">
        <v>8</v>
      </c>
      <c r="F13" s="24"/>
    </row>
    <row r="14" spans="1:6" ht="20.25">
      <c r="A14" s="36">
        <v>8</v>
      </c>
      <c r="B14" s="50">
        <v>19500</v>
      </c>
      <c r="C14" s="50">
        <v>1000</v>
      </c>
      <c r="D14" s="50">
        <v>9000</v>
      </c>
      <c r="E14" s="42">
        <v>9</v>
      </c>
      <c r="F14" s="24"/>
    </row>
    <row r="15" spans="1:6" ht="20.25">
      <c r="A15" s="36">
        <v>9</v>
      </c>
      <c r="B15" s="50">
        <v>16500</v>
      </c>
      <c r="C15" s="50">
        <v>1200</v>
      </c>
      <c r="D15" s="50">
        <v>8000</v>
      </c>
      <c r="E15" s="42">
        <v>10</v>
      </c>
      <c r="F15" s="24"/>
    </row>
    <row r="16" spans="1:5" s="5" customFormat="1" ht="20.25">
      <c r="A16" s="37">
        <v>10</v>
      </c>
      <c r="B16" s="43">
        <v>19000</v>
      </c>
      <c r="C16" s="43">
        <v>1300</v>
      </c>
      <c r="D16" s="43">
        <v>6000</v>
      </c>
      <c r="E16" s="44">
        <v>9.95</v>
      </c>
    </row>
    <row r="17" spans="1:5" ht="15">
      <c r="A17" s="5"/>
      <c r="B17" s="32"/>
      <c r="C17" s="32"/>
      <c r="D17" s="32"/>
      <c r="E17" s="33"/>
    </row>
    <row r="38" ht="15">
      <c r="A38" s="5"/>
    </row>
  </sheetData>
  <sheetProtection/>
  <printOptions/>
  <pageMargins left="0.54" right="0.75" top="0.65" bottom="0.7" header="0.4921259845" footer="0.4921259845"/>
  <pageSetup fitToHeight="1" fitToWidth="1" horizontalDpi="600" verticalDpi="600" orientation="landscape" paperSize="9" scale="69" r:id="rId2"/>
  <headerFooter alignWithMargins="0">
    <oddFooter>&amp;L(C) P.Schmidt -- &amp;F; &amp;A&amp;RSeite &amp;P (von &amp;N)  --  &amp;D;&amp;T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zoomScale="70" zoomScaleNormal="70" zoomScalePageLayoutView="0" workbookViewId="0" topLeftCell="A1">
      <selection activeCell="P7" sqref="P7"/>
    </sheetView>
  </sheetViews>
  <sheetFormatPr defaultColWidth="11.421875" defaultRowHeight="12.75"/>
  <cols>
    <col min="1" max="1" width="6.00390625" style="0" customWidth="1"/>
    <col min="2" max="2" width="14.00390625" style="0" customWidth="1"/>
    <col min="3" max="3" width="18.28125" style="0" customWidth="1"/>
    <col min="4" max="4" width="20.28125" style="0" customWidth="1"/>
    <col min="5" max="5" width="16.7109375" style="0" customWidth="1"/>
    <col min="6" max="6" width="3.8515625" style="0" customWidth="1"/>
    <col min="7" max="10" width="11.421875" style="0" customWidth="1"/>
    <col min="11" max="11" width="15.57421875" style="0" customWidth="1"/>
    <col min="12" max="12" width="14.28125" style="0" customWidth="1"/>
    <col min="13" max="13" width="12.140625" style="0" customWidth="1"/>
  </cols>
  <sheetData>
    <row r="1" spans="1:5" ht="26.25">
      <c r="A1" s="23" t="s">
        <v>35</v>
      </c>
      <c r="B1" s="24"/>
      <c r="C1" s="24"/>
      <c r="D1" s="24"/>
      <c r="E1" s="24" t="s">
        <v>36</v>
      </c>
    </row>
    <row r="2" spans="1:5" ht="26.25">
      <c r="A2" s="23"/>
      <c r="B2" s="24"/>
      <c r="C2" s="24"/>
      <c r="D2" s="24"/>
      <c r="E2" s="61" t="s">
        <v>34</v>
      </c>
    </row>
    <row r="3" spans="1:6" ht="40.5">
      <c r="A3" s="25"/>
      <c r="B3" s="26" t="s">
        <v>27</v>
      </c>
      <c r="C3" s="31" t="s">
        <v>29</v>
      </c>
      <c r="D3" s="26" t="s">
        <v>28</v>
      </c>
      <c r="E3" s="27" t="s">
        <v>30</v>
      </c>
      <c r="F3" s="24"/>
    </row>
    <row r="4" spans="1:6" ht="20.25">
      <c r="A4" s="38"/>
      <c r="B4" s="39" t="s">
        <v>37</v>
      </c>
      <c r="C4" s="39" t="s">
        <v>38</v>
      </c>
      <c r="D4" s="40" t="s">
        <v>9</v>
      </c>
      <c r="E4" s="40" t="s">
        <v>9</v>
      </c>
      <c r="F4" s="24"/>
    </row>
    <row r="5" spans="1:6" ht="19.5" customHeight="1">
      <c r="A5" s="28" t="s">
        <v>0</v>
      </c>
      <c r="B5" s="29" t="s">
        <v>4</v>
      </c>
      <c r="C5" s="29" t="s">
        <v>5</v>
      </c>
      <c r="D5" s="29" t="s">
        <v>6</v>
      </c>
      <c r="E5" s="30" t="s">
        <v>7</v>
      </c>
      <c r="F5" s="24"/>
    </row>
    <row r="6" spans="1:6" ht="20.25">
      <c r="A6" s="34" t="s">
        <v>8</v>
      </c>
      <c r="B6" s="45" t="s">
        <v>27</v>
      </c>
      <c r="C6" s="45" t="s">
        <v>31</v>
      </c>
      <c r="D6" s="46" t="s">
        <v>32</v>
      </c>
      <c r="E6" s="47" t="s">
        <v>33</v>
      </c>
      <c r="F6" s="24"/>
    </row>
    <row r="7" spans="1:6" ht="20.25">
      <c r="A7" s="35">
        <v>1</v>
      </c>
      <c r="B7" s="48">
        <v>25000</v>
      </c>
      <c r="C7" s="48">
        <v>2000</v>
      </c>
      <c r="D7" s="48">
        <v>12000</v>
      </c>
      <c r="E7" s="49">
        <v>7</v>
      </c>
      <c r="F7" s="24"/>
    </row>
    <row r="8" spans="1:6" ht="20.25">
      <c r="A8" s="36">
        <v>2</v>
      </c>
      <c r="B8" s="50">
        <v>18500</v>
      </c>
      <c r="C8" s="50">
        <v>1000</v>
      </c>
      <c r="D8" s="50">
        <v>11000</v>
      </c>
      <c r="E8" s="42">
        <v>10</v>
      </c>
      <c r="F8" s="24"/>
    </row>
    <row r="9" spans="1:6" ht="20.25">
      <c r="A9" s="36">
        <v>3</v>
      </c>
      <c r="B9" s="50">
        <v>17500</v>
      </c>
      <c r="C9" s="50">
        <v>1000</v>
      </c>
      <c r="D9" s="50">
        <v>10000</v>
      </c>
      <c r="E9" s="42">
        <v>9.95</v>
      </c>
      <c r="F9" s="24"/>
    </row>
    <row r="10" spans="1:6" ht="20.25">
      <c r="A10" s="36">
        <v>4</v>
      </c>
      <c r="B10" s="50">
        <v>14500</v>
      </c>
      <c r="C10" s="50">
        <v>800</v>
      </c>
      <c r="D10" s="50">
        <v>7000</v>
      </c>
      <c r="E10" s="42">
        <v>11.5</v>
      </c>
      <c r="F10" s="24"/>
    </row>
    <row r="11" spans="1:6" ht="20.25">
      <c r="A11" s="36">
        <v>5</v>
      </c>
      <c r="B11" s="50">
        <v>9500</v>
      </c>
      <c r="C11" s="50">
        <v>300</v>
      </c>
      <c r="D11" s="50">
        <v>5000</v>
      </c>
      <c r="E11" s="42">
        <v>13</v>
      </c>
      <c r="F11" s="24"/>
    </row>
    <row r="12" spans="1:6" ht="20.25">
      <c r="A12" s="36">
        <v>6</v>
      </c>
      <c r="B12" s="50">
        <v>22000</v>
      </c>
      <c r="C12" s="50">
        <v>1200</v>
      </c>
      <c r="D12" s="50">
        <v>11000</v>
      </c>
      <c r="E12" s="42">
        <v>8</v>
      </c>
      <c r="F12" s="24"/>
    </row>
    <row r="13" spans="1:6" ht="20.25">
      <c r="A13" s="36">
        <v>7</v>
      </c>
      <c r="B13" s="50">
        <v>18000</v>
      </c>
      <c r="C13" s="50">
        <v>800</v>
      </c>
      <c r="D13" s="50">
        <v>12000</v>
      </c>
      <c r="E13" s="42">
        <v>8</v>
      </c>
      <c r="F13" s="24"/>
    </row>
    <row r="14" spans="1:6" ht="20.25">
      <c r="A14" s="36">
        <v>8</v>
      </c>
      <c r="B14" s="50">
        <v>19500</v>
      </c>
      <c r="C14" s="50">
        <v>1000</v>
      </c>
      <c r="D14" s="50">
        <v>9000</v>
      </c>
      <c r="E14" s="42">
        <v>9</v>
      </c>
      <c r="F14" s="24"/>
    </row>
    <row r="15" spans="1:6" ht="20.25">
      <c r="A15" s="36">
        <v>9</v>
      </c>
      <c r="B15" s="50">
        <v>16500</v>
      </c>
      <c r="C15" s="50">
        <v>1200</v>
      </c>
      <c r="D15" s="50">
        <v>8000</v>
      </c>
      <c r="E15" s="42">
        <v>10</v>
      </c>
      <c r="F15" s="24"/>
    </row>
    <row r="16" spans="1:5" s="5" customFormat="1" ht="20.25">
      <c r="A16" s="37">
        <v>10</v>
      </c>
      <c r="B16" s="43">
        <v>19000</v>
      </c>
      <c r="C16" s="43">
        <v>1300</v>
      </c>
      <c r="D16" s="43">
        <v>6000</v>
      </c>
      <c r="E16" s="44">
        <v>9.95</v>
      </c>
    </row>
    <row r="17" spans="1:5" ht="15">
      <c r="A17" s="5"/>
      <c r="B17" s="32"/>
      <c r="C17" s="32"/>
      <c r="D17" s="32"/>
      <c r="E17" s="33"/>
    </row>
    <row r="38" ht="15">
      <c r="A38" s="5"/>
    </row>
  </sheetData>
  <sheetProtection/>
  <printOptions/>
  <pageMargins left="0.54" right="0.75" top="0.65" bottom="0.7" header="0.4921259845" footer="0.4921259845"/>
  <pageSetup fitToHeight="1" fitToWidth="1" horizontalDpi="600" verticalDpi="600" orientation="landscape" paperSize="9" scale="69" r:id="rId2"/>
  <headerFooter alignWithMargins="0">
    <oddFooter>&amp;L(C) P.Schmidt -- &amp;F; &amp;A&amp;RSeite &amp;P (von &amp;N)  --  &amp;D;&amp;T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14.00390625" style="0" customWidth="1"/>
    <col min="3" max="3" width="18.28125" style="0" customWidth="1"/>
    <col min="4" max="4" width="14.00390625" style="0" customWidth="1"/>
    <col min="5" max="5" width="15.140625" style="0" customWidth="1"/>
    <col min="6" max="6" width="3.8515625" style="0" customWidth="1"/>
    <col min="7" max="10" width="11.421875" style="0" customWidth="1"/>
    <col min="11" max="11" width="15.57421875" style="0" customWidth="1"/>
    <col min="12" max="12" width="14.28125" style="0" customWidth="1"/>
    <col min="13" max="13" width="12.140625" style="0" customWidth="1"/>
  </cols>
  <sheetData>
    <row r="1" spans="1:5" ht="26.25">
      <c r="A1" s="23" t="s">
        <v>46</v>
      </c>
      <c r="B1" s="24"/>
      <c r="C1" s="24"/>
      <c r="D1" s="24"/>
      <c r="E1" s="65" t="s">
        <v>47</v>
      </c>
    </row>
    <row r="2" spans="1:5" ht="13.5" customHeight="1">
      <c r="A2" s="23"/>
      <c r="B2" s="24"/>
      <c r="C2" s="24"/>
      <c r="D2" s="24"/>
      <c r="E2" s="65"/>
    </row>
    <row r="3" spans="1:6" ht="40.5">
      <c r="A3" s="25"/>
      <c r="B3" s="26" t="s">
        <v>48</v>
      </c>
      <c r="C3" s="31" t="s">
        <v>49</v>
      </c>
      <c r="D3" s="26" t="s">
        <v>50</v>
      </c>
      <c r="E3" s="26" t="s">
        <v>50</v>
      </c>
      <c r="F3" s="24"/>
    </row>
    <row r="4" spans="1:6" ht="20.25">
      <c r="A4" s="38"/>
      <c r="B4" s="39" t="s">
        <v>51</v>
      </c>
      <c r="C4" s="39" t="s">
        <v>52</v>
      </c>
      <c r="D4" s="39" t="s">
        <v>53</v>
      </c>
      <c r="E4" s="39" t="s">
        <v>54</v>
      </c>
      <c r="F4" s="24"/>
    </row>
    <row r="5" spans="1:6" ht="19.5" customHeight="1">
      <c r="A5" s="28" t="s">
        <v>0</v>
      </c>
      <c r="B5" s="29" t="s">
        <v>4</v>
      </c>
      <c r="C5" s="29" t="s">
        <v>5</v>
      </c>
      <c r="D5" s="29" t="s">
        <v>6</v>
      </c>
      <c r="E5" s="29" t="s">
        <v>7</v>
      </c>
      <c r="F5" s="24"/>
    </row>
    <row r="6" spans="1:6" ht="20.25">
      <c r="A6" s="34" t="s">
        <v>8</v>
      </c>
      <c r="B6" s="66" t="s">
        <v>55</v>
      </c>
      <c r="C6" s="66" t="s">
        <v>56</v>
      </c>
      <c r="D6" s="67" t="s">
        <v>57</v>
      </c>
      <c r="E6" s="67" t="s">
        <v>58</v>
      </c>
      <c r="F6" s="24"/>
    </row>
    <row r="7" spans="1:6" ht="20.25">
      <c r="A7" s="35">
        <v>1</v>
      </c>
      <c r="B7" s="68">
        <f aca="true" t="shared" si="0" ref="B7:B16">5+0.1*C7-0.005*D7+0.0002*E7</f>
        <v>22.5</v>
      </c>
      <c r="C7" s="68">
        <v>50</v>
      </c>
      <c r="D7" s="69">
        <f>C7^2</f>
        <v>2500</v>
      </c>
      <c r="E7" s="70">
        <f>C7^3</f>
        <v>125000</v>
      </c>
      <c r="F7" s="24"/>
    </row>
    <row r="8" spans="1:6" ht="20.25">
      <c r="A8" s="36">
        <v>2</v>
      </c>
      <c r="B8" s="68">
        <f t="shared" si="0"/>
        <v>7.088400000000002</v>
      </c>
      <c r="C8" s="71">
        <v>23</v>
      </c>
      <c r="D8" s="69">
        <f aca="true" t="shared" si="1" ref="D8:D16">C8^2</f>
        <v>529</v>
      </c>
      <c r="E8" s="70">
        <f aca="true" t="shared" si="2" ref="E8:E16">C8^3</f>
        <v>12167</v>
      </c>
      <c r="F8" s="24"/>
    </row>
    <row r="9" spans="1:6" ht="20.25">
      <c r="A9" s="36">
        <v>3</v>
      </c>
      <c r="B9" s="68">
        <f t="shared" si="0"/>
        <v>10.4808</v>
      </c>
      <c r="C9" s="71">
        <v>34</v>
      </c>
      <c r="D9" s="69">
        <f t="shared" si="1"/>
        <v>1156</v>
      </c>
      <c r="E9" s="70">
        <f t="shared" si="2"/>
        <v>39304</v>
      </c>
      <c r="F9" s="24"/>
    </row>
    <row r="10" spans="1:6" ht="20.25">
      <c r="A10" s="36">
        <v>4</v>
      </c>
      <c r="B10" s="68">
        <f t="shared" si="0"/>
        <v>36.2</v>
      </c>
      <c r="C10" s="71">
        <v>60</v>
      </c>
      <c r="D10" s="69">
        <f t="shared" si="1"/>
        <v>3600</v>
      </c>
      <c r="E10" s="70">
        <f t="shared" si="2"/>
        <v>216000</v>
      </c>
      <c r="F10" s="24"/>
    </row>
    <row r="11" spans="1:6" ht="20.25">
      <c r="A11" s="36">
        <v>5</v>
      </c>
      <c r="B11" s="68">
        <f t="shared" si="0"/>
        <v>6.3464</v>
      </c>
      <c r="C11" s="71">
        <v>18</v>
      </c>
      <c r="D11" s="69">
        <f t="shared" si="1"/>
        <v>324</v>
      </c>
      <c r="E11" s="70">
        <f t="shared" si="2"/>
        <v>5832</v>
      </c>
      <c r="F11" s="24"/>
    </row>
    <row r="12" spans="1:6" ht="20.25">
      <c r="A12" s="36">
        <v>6</v>
      </c>
      <c r="B12" s="68">
        <f t="shared" si="0"/>
        <v>6.9096</v>
      </c>
      <c r="C12" s="71">
        <v>22</v>
      </c>
      <c r="D12" s="69">
        <f t="shared" si="1"/>
        <v>484</v>
      </c>
      <c r="E12" s="70">
        <f t="shared" si="2"/>
        <v>10648</v>
      </c>
      <c r="F12" s="24"/>
    </row>
    <row r="13" spans="1:6" ht="20.25">
      <c r="A13" s="36">
        <v>7</v>
      </c>
      <c r="B13" s="68">
        <f t="shared" si="0"/>
        <v>6.466800000000001</v>
      </c>
      <c r="C13" s="71">
        <v>19</v>
      </c>
      <c r="D13" s="69">
        <f t="shared" si="1"/>
        <v>361</v>
      </c>
      <c r="E13" s="70">
        <f t="shared" si="2"/>
        <v>6859</v>
      </c>
      <c r="F13" s="24"/>
    </row>
    <row r="14" spans="1:6" ht="20.25">
      <c r="A14" s="36">
        <v>8</v>
      </c>
      <c r="B14" s="68">
        <f t="shared" si="0"/>
        <v>6.9096</v>
      </c>
      <c r="C14" s="71">
        <v>22</v>
      </c>
      <c r="D14" s="69">
        <f t="shared" si="1"/>
        <v>484</v>
      </c>
      <c r="E14" s="70">
        <f t="shared" si="2"/>
        <v>10648</v>
      </c>
      <c r="F14" s="24"/>
    </row>
    <row r="15" spans="1:6" ht="20.25">
      <c r="A15" s="36">
        <v>9</v>
      </c>
      <c r="B15" s="68">
        <f t="shared" si="0"/>
        <v>6.466800000000001</v>
      </c>
      <c r="C15" s="71">
        <v>19</v>
      </c>
      <c r="D15" s="69">
        <f t="shared" si="1"/>
        <v>361</v>
      </c>
      <c r="E15" s="70">
        <f t="shared" si="2"/>
        <v>6859</v>
      </c>
      <c r="F15" s="24"/>
    </row>
    <row r="16" spans="1:5" s="5" customFormat="1" ht="20.25">
      <c r="A16" s="37">
        <v>10</v>
      </c>
      <c r="B16" s="68">
        <f t="shared" si="0"/>
        <v>13.8</v>
      </c>
      <c r="C16" s="72">
        <v>40</v>
      </c>
      <c r="D16" s="73">
        <f t="shared" si="1"/>
        <v>1600</v>
      </c>
      <c r="E16" s="74">
        <f t="shared" si="2"/>
        <v>64000</v>
      </c>
    </row>
    <row r="17" spans="1:5" ht="15">
      <c r="A17" s="5"/>
      <c r="B17" s="32"/>
      <c r="C17" s="32"/>
      <c r="D17" s="32"/>
      <c r="E17" s="33"/>
    </row>
    <row r="36" ht="18">
      <c r="A36" s="2" t="s">
        <v>59</v>
      </c>
    </row>
    <row r="38" ht="15">
      <c r="A38" s="5"/>
    </row>
  </sheetData>
  <sheetProtection/>
  <printOptions/>
  <pageMargins left="0.54" right="0.787401575" top="0.65" bottom="0.7" header="0.4921259845" footer="0.4921259845"/>
  <pageSetup fitToHeight="1" fitToWidth="1" horizontalDpi="600" verticalDpi="600" orientation="portrait" paperSize="9" scale="53" r:id="rId2"/>
  <headerFooter alignWithMargins="0">
    <oddFooter>&amp;L(C) P.Schmidt -- &amp;F; &amp;A&amp;RSeite &amp;P (von &amp;N)  --  &amp;D;&amp;T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Hochschule Bremen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Begleitdaten zum Master Kurs</dc:title>
  <dc:subject>Deskriptive Statistik</dc:subject>
  <dc:creator>Prof. Dr. Peter Schmidt</dc:creator>
  <cp:keywords/>
  <dc:description/>
  <cp:lastModifiedBy>Peter Schmidt</cp:lastModifiedBy>
  <cp:lastPrinted>2002-01-13T22:31:08Z</cp:lastPrinted>
  <dcterms:created xsi:type="dcterms:W3CDTF">2001-02-25T11:38:33Z</dcterms:created>
  <dcterms:modified xsi:type="dcterms:W3CDTF">2019-04-26T14:55:40Z</dcterms:modified>
  <cp:category/>
  <cp:version/>
  <cp:contentType/>
  <cp:contentStatus/>
</cp:coreProperties>
</file>