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5" windowWidth="6915" windowHeight="4005" tabRatio="635" activeTab="1"/>
  </bookViews>
  <sheets>
    <sheet name="Regression (res)" sheetId="1" r:id="rId1"/>
    <sheet name="Regression (empty)" sheetId="2" r:id="rId2"/>
    <sheet name="Multiple Regression" sheetId="3" r:id="rId3"/>
    <sheet name="Nonlinear Regression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" localSheetId="3">'[6]Abb8-11+Tab8 Zh+Regr'!$C$21</definedName>
    <definedName name="a" localSheetId="1">'Regression (empty)'!#REF!</definedName>
    <definedName name="a" localSheetId="0">'Regression (res)'!#REF!</definedName>
    <definedName name="a">#REF!</definedName>
    <definedName name="aa">#REF!</definedName>
    <definedName name="Antwort">'[2]Quartile'!$A$9:$A$15</definedName>
    <definedName name="Antworten">'[2]Quartile'!$A$9:$A$15</definedName>
    <definedName name="b" localSheetId="3">'[6]Abb8-11+Tab8 Zh+Regr'!$C$22</definedName>
    <definedName name="b" localSheetId="1">'Regression (empty)'!#REF!</definedName>
    <definedName name="b" localSheetId="0">'Regression (res)'!#REF!</definedName>
    <definedName name="b">#REF!</definedName>
    <definedName name="b_0">'[1]MehrfachReg AbsatzBsp'!$J$8</definedName>
    <definedName name="b_1">'[1]MehrfachReg AbsatzBsp'!$J$10</definedName>
    <definedName name="b_2">'[1]MehrfachReg AbsatzBsp'!$J$11</definedName>
    <definedName name="b_3">'[1]MehrfachReg AbsatzBsp'!$J$12</definedName>
    <definedName name="B0">'[1]MehrfachReg AbsatzBsp'!$J$8</definedName>
    <definedName name="bb">#REF!</definedName>
    <definedName name="BFA">'[2]Quartile'!$C$9:$C$15</definedName>
    <definedName name="BFAA">'[2]Quartile'!$C$9:$C$15</definedName>
    <definedName name="BW">'[2]Quartile'!$B$9:$B$15</definedName>
    <definedName name="CW">'[2]Quartile'!$B$9:$B$15</definedName>
    <definedName name="htm" localSheetId="3" hidden="1">{"'Notenspiegel (2.Sem)'!$A$1:$N$44"}</definedName>
    <definedName name="htm" localSheetId="1" hidden="1">{"'Notenspiegel (2.Sem)'!$A$1:$N$44"}</definedName>
    <definedName name="htm" localSheetId="0" hidden="1">{"'Notenspiegel (2.Sem)'!$A$1:$N$44"}</definedName>
    <definedName name="htm" hidden="1">{"'Notenspiegel (2.Sem)'!$A$1:$N$44"}</definedName>
    <definedName name="HTML" localSheetId="3" hidden="1">{"'Notenspiegel (2.Sem)'!$A$1:$N$44"}</definedName>
    <definedName name="HTML" localSheetId="1" hidden="1">{"'Notenspiegel (2.Sem)'!$A$1:$N$44"}</definedName>
    <definedName name="HTML" localSheetId="0" hidden="1">{"'Notenspiegel (2.Sem)'!$A$1:$N$44"}</definedName>
    <definedName name="HTML" hidden="1">{"'Notenspiegel (2.Sem)'!$A$1:$N$44"}</definedName>
    <definedName name="HTML_CodePage" hidden="1">1252</definedName>
    <definedName name="HTML_Control" localSheetId="3" hidden="1">{"'Notenspiegel (2.Sem)'!$A$1:$N$44"}</definedName>
    <definedName name="HTML_Control" localSheetId="1" hidden="1">{"'Notenspiegel (2.Sem)'!$A$1:$N$44"}</definedName>
    <definedName name="HTML_Control" localSheetId="0" hidden="1">{"'Notenspiegel (2.Sem)'!$A$1:$N$44"}</definedName>
    <definedName name="HTML_Control" hidden="1">{"'Notenspiegel (2.Sem)'!$A$1:$N$44"}</definedName>
    <definedName name="HTML_Description" hidden="1">""</definedName>
    <definedName name="HTML_Email" hidden="1">"pschmidt@fbw.hs-bremen.de"</definedName>
    <definedName name="HTML_Header" hidden="1">"Notenspiegel (2.Sem)"</definedName>
    <definedName name="HTML_LastUpdate" hidden="1">"17.7.98"</definedName>
    <definedName name="HTML_LineAfter" hidden="1">FALSE</definedName>
    <definedName name="HTML_LineBefore" hidden="1">FALSE</definedName>
    <definedName name="HTML_Name" hidden="1">"Peter Schmidt"</definedName>
    <definedName name="HTML_OBDlg2" hidden="1">TRUE</definedName>
    <definedName name="HTML_OBDlg4" hidden="1">TRUE</definedName>
    <definedName name="HTML_OS" hidden="1">0</definedName>
    <definedName name="HTML_PathFile" hidden="1">"C:\Daten\Hochschu\Statistik\KlausuSoSe98.htm"</definedName>
    <definedName name="HTML_Title" hidden="1">"KlausurAuswertung Statistik-Klausur SoSe 98"</definedName>
    <definedName name="Klassen">#REF!</definedName>
    <definedName name="p_0" localSheetId="3">'[7]weitere Index-Bsp'!$D$11:$D$13</definedName>
    <definedName name="p_0">'[4]weitere Index-Bsp'!$D$11:$D$13</definedName>
    <definedName name="p_1" localSheetId="3">'[7]weitere Index-Bsp'!$E$11:$E$13</definedName>
    <definedName name="p_1">'[4]weitere Index-Bsp'!$E$11:$E$13</definedName>
    <definedName name="Peter">'[5]Abb5 SummenHfk'!$A$14:$B$19</definedName>
    <definedName name="q_0" localSheetId="3">'[7]weitere Index-Bsp'!$B$11:$B$13</definedName>
    <definedName name="q_0">'[4]weitere Index-Bsp'!$B$11:$B$13</definedName>
    <definedName name="q_1" localSheetId="3">'[7]weitere Index-Bsp'!$C$11:$C$13</definedName>
    <definedName name="q_1">'[4]weitere Index-Bsp'!$C$11:$C$13</definedName>
    <definedName name="q0" localSheetId="3">'[7]weitere Index-Bsp'!$B$11:$B$13</definedName>
    <definedName name="q0">'[4]weitere Index-Bsp'!$B$11:$B$13</definedName>
    <definedName name="Statistik">'[3]Noten (4-1)'!$G$4:$I$13</definedName>
    <definedName name="Studiengang">#REF!</definedName>
    <definedName name="USVW">'[2]Quartile'!$D$9:$D$15</definedName>
    <definedName name="VWL">'[3]Noten (4-1)'!$K$4:$M$13</definedName>
    <definedName name="Werte">#REF!</definedName>
    <definedName name="x">'[1]Abb8-11+Tab8 Zh+Regr'!$B$8:$B$13</definedName>
  </definedNames>
  <calcPr fullCalcOnLoad="1"/>
</workbook>
</file>

<file path=xl/sharedStrings.xml><?xml version="1.0" encoding="utf-8"?>
<sst xmlns="http://schemas.openxmlformats.org/spreadsheetml/2006/main" count="83" uniqueCount="53">
  <si>
    <t>i</t>
  </si>
  <si>
    <r>
      <t>y</t>
    </r>
    <r>
      <rPr>
        <vertAlign val="subscript"/>
        <sz val="16"/>
        <rFont val="Arial"/>
        <family val="2"/>
      </rPr>
      <t>i</t>
    </r>
  </si>
  <si>
    <r>
      <t>x1</t>
    </r>
    <r>
      <rPr>
        <vertAlign val="subscript"/>
        <sz val="16"/>
        <rFont val="Arial"/>
        <family val="2"/>
      </rPr>
      <t>i</t>
    </r>
  </si>
  <si>
    <r>
      <t>x2</t>
    </r>
    <r>
      <rPr>
        <vertAlign val="subscript"/>
        <sz val="16"/>
        <rFont val="Arial"/>
        <family val="2"/>
      </rPr>
      <t>i</t>
    </r>
  </si>
  <si>
    <r>
      <t>x3</t>
    </r>
    <r>
      <rPr>
        <vertAlign val="subscript"/>
        <sz val="16"/>
        <rFont val="Arial"/>
        <family val="2"/>
      </rPr>
      <t>i</t>
    </r>
  </si>
  <si>
    <t xml:space="preserve">Nr </t>
  </si>
  <si>
    <t>Euro</t>
  </si>
  <si>
    <t>X = Number of hours worked</t>
  </si>
  <si>
    <t>Y = Energy used</t>
  </si>
  <si>
    <t>Regression Analysis</t>
  </si>
  <si>
    <t xml:space="preserve">Average (X) = </t>
  </si>
  <si>
    <t xml:space="preserve">Average (Y) = </t>
  </si>
  <si>
    <t>Sales</t>
  </si>
  <si>
    <r>
      <t xml:space="preserve">Advertising </t>
    </r>
    <r>
      <rPr>
        <sz val="16"/>
        <rFont val="Arial"/>
        <family val="2"/>
      </rPr>
      <t>Expenditures</t>
    </r>
  </si>
  <si>
    <r>
      <t xml:space="preserve">Selling </t>
    </r>
    <r>
      <rPr>
        <b/>
        <sz val="16"/>
        <rFont val="Arial"/>
        <family val="2"/>
      </rPr>
      <t>Area</t>
    </r>
  </si>
  <si>
    <r>
      <t>Price</t>
    </r>
    <r>
      <rPr>
        <sz val="16"/>
        <rFont val="Arial"/>
        <family val="2"/>
      </rPr>
      <t xml:space="preserve"> per Unit</t>
    </r>
  </si>
  <si>
    <t>Area</t>
  </si>
  <si>
    <t>Advertising</t>
  </si>
  <si>
    <t>Price</t>
  </si>
  <si>
    <t>Question: What are the (most important) determinants of sales?</t>
  </si>
  <si>
    <t>Multivariate Relations</t>
  </si>
  <si>
    <r>
      <t>Example:</t>
    </r>
    <r>
      <rPr>
        <b/>
        <sz val="16"/>
        <rFont val="Arial"/>
        <family val="2"/>
      </rPr>
      <t xml:space="preserve"> Sales in 10 shops</t>
    </r>
  </si>
  <si>
    <t>Units</t>
  </si>
  <si>
    <t>sqm</t>
  </si>
  <si>
    <t>t</t>
  </si>
  <si>
    <t>Xt</t>
  </si>
  <si>
    <t>Yt</t>
  </si>
  <si>
    <t>Xt * Yt</t>
  </si>
  <si>
    <t>Yt^</t>
  </si>
  <si>
    <t>Xt²</t>
  </si>
  <si>
    <t>u=y-y^</t>
  </si>
  <si>
    <t xml:space="preserve">Nichlineare Regressionen: </t>
  </si>
  <si>
    <t>Nonlinear Relations</t>
  </si>
  <si>
    <t>quantity</t>
  </si>
  <si>
    <t>Age of customer</t>
  </si>
  <si>
    <t>age^2</t>
  </si>
  <si>
    <t>age^3</t>
  </si>
  <si>
    <t>units</t>
  </si>
  <si>
    <t>years</t>
  </si>
  <si>
    <t>years^2</t>
  </si>
  <si>
    <t>years^3</t>
  </si>
  <si>
    <t>u²</t>
  </si>
  <si>
    <t>sales^</t>
  </si>
  <si>
    <r>
      <t>y</t>
    </r>
    <r>
      <rPr>
        <b/>
        <vertAlign val="subscript"/>
        <sz val="16"/>
        <rFont val="Arial"/>
        <family val="2"/>
      </rPr>
      <t>i</t>
    </r>
  </si>
  <si>
    <t>Gender</t>
  </si>
  <si>
    <t>young</t>
  </si>
  <si>
    <t>middle</t>
  </si>
  <si>
    <t>experienced</t>
  </si>
  <si>
    <t xml:space="preserve">denom: </t>
  </si>
  <si>
    <t>num:</t>
  </si>
  <si>
    <t>ß=</t>
  </si>
  <si>
    <t>a=</t>
  </si>
  <si>
    <t xml:space="preserve">alternative formulae: 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</si>
</sst>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%"/>
    <numFmt numFmtId="181" formatCode="0.000"/>
    <numFmt numFmtId="182" formatCode="0.0"/>
    <numFmt numFmtId="183" formatCode="0.0000"/>
    <numFmt numFmtId="184" formatCode="0.00000"/>
    <numFmt numFmtId="185" formatCode="0.000000000"/>
    <numFmt numFmtId="186" formatCode="0.0000000000"/>
    <numFmt numFmtId="187" formatCode="0.00000000000"/>
    <numFmt numFmtId="188" formatCode="0.00000000"/>
    <numFmt numFmtId="189" formatCode="0.0000000"/>
    <numFmt numFmtId="190" formatCode="0.000000"/>
    <numFmt numFmtId="191" formatCode="#,##0.0"/>
    <numFmt numFmtId="192" formatCode="#,##0.000"/>
    <numFmt numFmtId="193" formatCode="00"/>
    <numFmt numFmtId="194" formatCode="[Red]General"/>
    <numFmt numFmtId="195" formatCode="[Blue]General"/>
    <numFmt numFmtId="196" formatCode="&quot;Ja&quot;;&quot;Ja&quot;;&quot;Nein&quot;"/>
    <numFmt numFmtId="197" formatCode="&quot;Wahr&quot;;&quot;Wahr&quot;;&quot;Falsch&quot;"/>
    <numFmt numFmtId="198" formatCode="&quot;Ein&quot;;&quot;Ein&quot;;&quot;Aus&quot;"/>
    <numFmt numFmtId="199" formatCode="_-* #,##0.0\ _D_M_-;\-* #,##0.0\ _D_M_-;_-* &quot;-&quot;??\ _D_M_-;_-@_-"/>
    <numFmt numFmtId="200" formatCode="_-* #,##0\ _D_M_-;\-* #,##0\ _D_M_-;_-* &quot;-&quot;??\ _D_M_-;_-@_-"/>
    <numFmt numFmtId="201" formatCode="\+0.0%"/>
    <numFmt numFmtId="202" formatCode="0.0\ %"/>
    <numFmt numFmtId="203" formatCode="0.000%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€-2]\ #,##0.00_);[Red]\([$€-2]\ #,##0.00\)"/>
    <numFmt numFmtId="213" formatCode="#,##0.00\ &quot;€&quot;"/>
    <numFmt numFmtId="214" formatCode="0%;[Red]\-0%"/>
    <numFmt numFmtId="215" formatCode="0.0%;[Red]\-0.0%"/>
  </numFmts>
  <fonts count="7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6"/>
      <color indexed="10"/>
      <name val="Arial"/>
      <family val="2"/>
    </font>
    <font>
      <sz val="12"/>
      <name val="Arial"/>
      <family val="2"/>
    </font>
    <font>
      <b/>
      <i/>
      <sz val="12"/>
      <color indexed="32"/>
      <name val="Arial"/>
      <family val="2"/>
    </font>
    <font>
      <i/>
      <sz val="12"/>
      <color indexed="32"/>
      <name val="Arial"/>
      <family val="2"/>
    </font>
    <font>
      <b/>
      <i/>
      <sz val="10"/>
      <color indexed="32"/>
      <name val="Arial"/>
      <family val="0"/>
    </font>
    <font>
      <b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vertAlign val="subscript"/>
      <sz val="16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10"/>
      <color indexed="10"/>
      <name val="Arial"/>
      <family val="2"/>
    </font>
    <font>
      <b/>
      <vertAlign val="subscript"/>
      <sz val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5.5"/>
      <color indexed="8"/>
      <name val="Arial"/>
      <family val="0"/>
    </font>
    <font>
      <sz val="10.25"/>
      <color indexed="8"/>
      <name val="Arial"/>
      <family val="0"/>
    </font>
    <font>
      <sz val="16"/>
      <color indexed="8"/>
      <name val="Arial"/>
      <family val="0"/>
    </font>
    <font>
      <vertAlign val="superscript"/>
      <sz val="16"/>
      <color indexed="8"/>
      <name val="Arial"/>
      <family val="0"/>
    </font>
    <font>
      <sz val="8"/>
      <color indexed="8"/>
      <name val="Arial"/>
      <family val="0"/>
    </font>
    <font>
      <sz val="11.75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7.25"/>
      <color indexed="8"/>
      <name val="Arial"/>
      <family val="0"/>
    </font>
    <font>
      <sz val="11.5"/>
      <color indexed="8"/>
      <name val="Arial"/>
      <family val="0"/>
    </font>
    <font>
      <b/>
      <sz val="12.25"/>
      <color indexed="8"/>
      <name val="Arial"/>
      <family val="0"/>
    </font>
    <font>
      <sz val="15.75"/>
      <color indexed="8"/>
      <name val="Arial"/>
      <family val="0"/>
    </font>
    <font>
      <sz val="14"/>
      <color indexed="8"/>
      <name val="Arial"/>
      <family val="0"/>
    </font>
    <font>
      <vertAlign val="superscript"/>
      <sz val="14"/>
      <color indexed="8"/>
      <name val="Arial"/>
      <family val="0"/>
    </font>
    <font>
      <sz val="16.5"/>
      <color indexed="8"/>
      <name val="Arial"/>
      <family val="0"/>
    </font>
    <font>
      <sz val="14.5"/>
      <color indexed="8"/>
      <name val="Arial"/>
      <family val="0"/>
    </font>
    <font>
      <b/>
      <sz val="14.5"/>
      <color indexed="8"/>
      <name val="Arial"/>
      <family val="0"/>
    </font>
    <font>
      <sz val="15.25"/>
      <color indexed="8"/>
      <name val="Arial"/>
      <family val="0"/>
    </font>
    <font>
      <vertAlign val="superscript"/>
      <sz val="15.25"/>
      <color indexed="8"/>
      <name val="Arial"/>
      <family val="0"/>
    </font>
    <font>
      <b/>
      <sz val="14"/>
      <color indexed="8"/>
      <name val="Arial"/>
      <family val="0"/>
    </font>
    <font>
      <sz val="13.75"/>
      <color indexed="8"/>
      <name val="Arial"/>
      <family val="0"/>
    </font>
    <font>
      <b/>
      <sz val="13.75"/>
      <color indexed="8"/>
      <name val="Arial"/>
      <family val="0"/>
    </font>
    <font>
      <sz val="11.25"/>
      <color indexed="8"/>
      <name val="Arial"/>
      <family val="0"/>
    </font>
    <font>
      <sz val="15"/>
      <color indexed="8"/>
      <name val="Arial"/>
      <family val="0"/>
    </font>
    <font>
      <vertAlign val="superscript"/>
      <sz val="1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6" borderId="2" applyNumberFormat="0" applyAlignment="0" applyProtection="0"/>
    <xf numFmtId="0" fontId="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5" fillId="27" borderId="2" applyNumberFormat="0" applyAlignment="0" applyProtection="0"/>
    <xf numFmtId="0" fontId="66" fillId="0" borderId="3" applyNumberFormat="0" applyFill="0" applyAlignment="0" applyProtection="0"/>
    <xf numFmtId="0" fontId="67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68" fillId="28" borderId="0" applyNumberFormat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54" applyFont="1" applyBorder="1" applyAlignment="1">
      <alignment horizontal="center"/>
      <protection/>
    </xf>
    <xf numFmtId="0" fontId="8" fillId="0" borderId="10" xfId="54" applyFont="1" applyBorder="1" applyAlignment="1">
      <alignment horizontal="center"/>
      <protection/>
    </xf>
    <xf numFmtId="0" fontId="0" fillId="0" borderId="0" xfId="54">
      <alignment/>
      <protection/>
    </xf>
    <xf numFmtId="1" fontId="7" fillId="0" borderId="0" xfId="54" applyNumberFormat="1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7" fillId="0" borderId="0" xfId="54" applyFont="1" applyAlignment="1">
      <alignment horizontal="center"/>
      <protection/>
    </xf>
    <xf numFmtId="1" fontId="5" fillId="0" borderId="11" xfId="54" applyNumberFormat="1" applyFont="1" applyBorder="1" applyAlignment="1">
      <alignment horizontal="center"/>
      <protection/>
    </xf>
    <xf numFmtId="0" fontId="5" fillId="0" borderId="11" xfId="54" applyNumberFormat="1" applyFont="1" applyBorder="1" applyAlignment="1">
      <alignment horizontal="center"/>
      <protection/>
    </xf>
    <xf numFmtId="1" fontId="1" fillId="0" borderId="0" xfId="54" applyNumberFormat="1" applyFont="1" applyBorder="1" applyAlignment="1">
      <alignment/>
      <protection/>
    </xf>
    <xf numFmtId="1" fontId="10" fillId="0" borderId="0" xfId="54" applyNumberFormat="1" applyFont="1" applyBorder="1" applyAlignment="1">
      <alignment/>
      <protection/>
    </xf>
    <xf numFmtId="183" fontId="7" fillId="0" borderId="0" xfId="54" applyNumberFormat="1" applyFont="1" applyAlignment="1">
      <alignment horizontal="right"/>
      <protection/>
    </xf>
    <xf numFmtId="0" fontId="7" fillId="0" borderId="0" xfId="54" applyFont="1" applyAlignment="1">
      <alignment horizontal="right"/>
      <protection/>
    </xf>
    <xf numFmtId="0" fontId="1" fillId="0" borderId="0" xfId="54" applyFont="1" applyAlignment="1">
      <alignment horizontal="right"/>
      <protection/>
    </xf>
    <xf numFmtId="182" fontId="1" fillId="0" borderId="0" xfId="54" applyNumberFormat="1" applyFont="1" applyAlignment="1">
      <alignment horizontal="center"/>
      <protection/>
    </xf>
    <xf numFmtId="1" fontId="5" fillId="0" borderId="0" xfId="54" applyNumberFormat="1" applyFont="1" applyBorder="1" applyAlignment="1">
      <alignment horizontal="right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/>
    </xf>
    <xf numFmtId="0" fontId="13" fillId="0" borderId="13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3" fontId="16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0" fontId="7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7" fillId="0" borderId="20" xfId="0" applyFont="1" applyBorder="1" applyAlignment="1">
      <alignment horizontal="center" wrapText="1"/>
    </xf>
    <xf numFmtId="0" fontId="17" fillId="0" borderId="21" xfId="0" applyFont="1" applyBorder="1" applyAlignment="1">
      <alignment horizontal="center" wrapText="1"/>
    </xf>
    <xf numFmtId="0" fontId="18" fillId="0" borderId="0" xfId="0" applyFont="1" applyAlignment="1">
      <alignment/>
    </xf>
    <xf numFmtId="2" fontId="12" fillId="0" borderId="17" xfId="0" applyNumberFormat="1" applyFont="1" applyBorder="1" applyAlignment="1">
      <alignment/>
    </xf>
    <xf numFmtId="2" fontId="12" fillId="0" borderId="22" xfId="0" applyNumberFormat="1" applyFont="1" applyBorder="1" applyAlignment="1">
      <alignment/>
    </xf>
    <xf numFmtId="182" fontId="9" fillId="33" borderId="0" xfId="54" applyNumberFormat="1" applyFont="1" applyFill="1" applyAlignment="1">
      <alignment horizontal="center"/>
      <protection/>
    </xf>
    <xf numFmtId="0" fontId="12" fillId="0" borderId="23" xfId="0" applyFont="1" applyBorder="1" applyAlignment="1">
      <alignment/>
    </xf>
    <xf numFmtId="0" fontId="15" fillId="0" borderId="23" xfId="0" applyFont="1" applyBorder="1" applyAlignment="1">
      <alignment/>
    </xf>
    <xf numFmtId="0" fontId="12" fillId="0" borderId="22" xfId="0" applyFont="1" applyBorder="1" applyAlignment="1">
      <alignment/>
    </xf>
    <xf numFmtId="2" fontId="12" fillId="0" borderId="21" xfId="0" applyNumberFormat="1" applyFont="1" applyBorder="1" applyAlignment="1">
      <alignment/>
    </xf>
    <xf numFmtId="2" fontId="7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33" borderId="0" xfId="54" applyNumberFormat="1" applyFont="1" applyFill="1" applyAlignment="1">
      <alignment horizontal="center"/>
      <protection/>
    </xf>
    <xf numFmtId="0" fontId="13" fillId="0" borderId="0" xfId="0" applyFont="1" applyAlignment="1">
      <alignment/>
    </xf>
    <xf numFmtId="3" fontId="13" fillId="0" borderId="20" xfId="0" applyNumberFormat="1" applyFont="1" applyBorder="1" applyAlignment="1">
      <alignment/>
    </xf>
    <xf numFmtId="3" fontId="12" fillId="0" borderId="20" xfId="0" applyNumberFormat="1" applyFont="1" applyBorder="1" applyAlignment="1">
      <alignment/>
    </xf>
    <xf numFmtId="1" fontId="12" fillId="0" borderId="21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3" fontId="13" fillId="0" borderId="23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1" fontId="12" fillId="0" borderId="25" xfId="0" applyNumberFormat="1" applyFont="1" applyBorder="1" applyAlignment="1">
      <alignment/>
    </xf>
    <xf numFmtId="0" fontId="5" fillId="33" borderId="11" xfId="54" applyNumberFormat="1" applyFont="1" applyFill="1" applyBorder="1" applyAlignment="1">
      <alignment horizontal="center"/>
      <protection/>
    </xf>
    <xf numFmtId="0" fontId="12" fillId="0" borderId="20" xfId="0" applyNumberFormat="1" applyFont="1" applyBorder="1" applyAlignment="1">
      <alignment/>
    </xf>
    <xf numFmtId="0" fontId="12" fillId="0" borderId="16" xfId="0" applyNumberFormat="1" applyFont="1" applyBorder="1" applyAlignment="1">
      <alignment/>
    </xf>
    <xf numFmtId="0" fontId="12" fillId="0" borderId="23" xfId="0" applyNumberFormat="1" applyFont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/>
    </xf>
    <xf numFmtId="2" fontId="12" fillId="0" borderId="0" xfId="0" applyNumberFormat="1" applyFont="1" applyBorder="1" applyAlignment="1">
      <alignment/>
    </xf>
    <xf numFmtId="0" fontId="13" fillId="0" borderId="16" xfId="0" applyFont="1" applyBorder="1" applyAlignment="1">
      <alignment horizontal="center" wrapText="1"/>
    </xf>
    <xf numFmtId="0" fontId="13" fillId="0" borderId="23" xfId="0" applyFont="1" applyBorder="1" applyAlignment="1">
      <alignment/>
    </xf>
    <xf numFmtId="0" fontId="13" fillId="0" borderId="20" xfId="0" applyNumberFormat="1" applyFont="1" applyBorder="1" applyAlignment="1">
      <alignment/>
    </xf>
    <xf numFmtId="0" fontId="13" fillId="0" borderId="16" xfId="0" applyNumberFormat="1" applyFont="1" applyBorder="1" applyAlignment="1">
      <alignment/>
    </xf>
    <xf numFmtId="0" fontId="13" fillId="0" borderId="23" xfId="0" applyNumberFormat="1" applyFont="1" applyBorder="1" applyAlignment="1">
      <alignment/>
    </xf>
    <xf numFmtId="1" fontId="12" fillId="0" borderId="0" xfId="0" applyNumberFormat="1" applyFont="1" applyBorder="1" applyAlignment="1">
      <alignment horizontal="center"/>
    </xf>
    <xf numFmtId="1" fontId="0" fillId="0" borderId="0" xfId="54" applyNumberFormat="1" applyFont="1" applyBorder="1" applyAlignment="1">
      <alignment horizontal="right"/>
      <protection/>
    </xf>
    <xf numFmtId="0" fontId="0" fillId="33" borderId="0" xfId="0" applyFill="1" applyAlignment="1">
      <alignment/>
    </xf>
    <xf numFmtId="2" fontId="0" fillId="34" borderId="0" xfId="54" applyNumberFormat="1" applyFill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Standard_ÜbBl1-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'Regression (res)'!$C$4</c:f>
              <c:strCache>
                <c:ptCount val="1"/>
                <c:pt idx="0">
                  <c:v>Yt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'Regression (res)'!$B$5:$B$9</c:f>
              <c:numCache/>
            </c:numRef>
          </c:xVal>
          <c:yVal>
            <c:numRef>
              <c:f>'Regression (res)'!$C$5:$C$9</c:f>
              <c:numCache/>
            </c:numRef>
          </c:yVal>
          <c:smooth val="0"/>
        </c:ser>
        <c:axId val="6928211"/>
        <c:axId val="62353900"/>
      </c:scatterChart>
      <c:valAx>
        <c:axId val="6928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53900"/>
        <c:crosses val="autoZero"/>
        <c:crossBetween val="midCat"/>
        <c:dispUnits/>
        <c:majorUnit val="5"/>
      </c:valAx>
      <c:valAx>
        <c:axId val="623539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2821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"/>
          <c:w val="0.97875"/>
          <c:h val="0.92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'Nonlinear Regression'!$D$6</c:f>
              <c:strCache>
                <c:ptCount val="1"/>
                <c:pt idx="0">
                  <c:v>years^2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forward val="2"/>
            <c:backward val="3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</c:trendlineLbl>
          </c:trendline>
          <c:xVal>
            <c:numRef>
              <c:f>'Nonlinear Regression'!$D$7:$D$16</c:f>
              <c:numCache/>
            </c:numRef>
          </c:xVal>
          <c:yVal>
            <c:numRef>
              <c:f>'Nonlinear Regression'!$B$7:$B$16</c:f>
              <c:numCache/>
            </c:numRef>
          </c:yVal>
          <c:smooth val="0"/>
        </c:ser>
        <c:axId val="42866077"/>
        <c:axId val="50250374"/>
      </c:scatterChart>
      <c:valAx>
        <c:axId val="42866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50374"/>
        <c:crosses val="autoZero"/>
        <c:crossBetween val="midCat"/>
        <c:dispUnits/>
      </c:valAx>
      <c:valAx>
        <c:axId val="502503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660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"/>
          <c:w val="0.9785"/>
          <c:h val="0.92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'Nonlinear Regression'!$D$6</c:f>
              <c:strCache>
                <c:ptCount val="1"/>
                <c:pt idx="0">
                  <c:v>years^2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3"/>
            <c:forward val="2"/>
            <c:backward val="3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solidFill>
                    <a:srgbClr val="000000"/>
                  </a:solidFill>
                </a:ln>
              </c:spPr>
            </c:trendlineLbl>
          </c:trendline>
          <c:xVal>
            <c:numRef>
              <c:f>'Nonlinear Regression'!$D$7:$D$16</c:f>
              <c:numCache/>
            </c:numRef>
          </c:xVal>
          <c:yVal>
            <c:numRef>
              <c:f>'Nonlinear Regression'!$B$7:$B$16</c:f>
              <c:numCache/>
            </c:numRef>
          </c:yVal>
          <c:smooth val="0"/>
        </c:ser>
        <c:axId val="49600183"/>
        <c:axId val="43748464"/>
      </c:scatterChart>
      <c:valAx>
        <c:axId val="49600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48464"/>
        <c:crosses val="autoZero"/>
        <c:crossBetween val="midCat"/>
        <c:dispUnits/>
      </c:valAx>
      <c:valAx>
        <c:axId val="43748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001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'Regression (empty)'!$C$4</c:f>
              <c:strCache>
                <c:ptCount val="1"/>
                <c:pt idx="0">
                  <c:v>Yt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'Regression (empty)'!$B$5:$B$9</c:f>
              <c:numCache/>
            </c:numRef>
          </c:xVal>
          <c:yVal>
            <c:numRef>
              <c:f>'Regression (empty)'!$C$5:$C$9</c:f>
              <c:numCache/>
            </c:numRef>
          </c:yVal>
          <c:smooth val="0"/>
        </c:ser>
        <c:axId val="24314189"/>
        <c:axId val="17501110"/>
      </c:scatterChart>
      <c:valAx>
        <c:axId val="24314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01110"/>
        <c:crosses val="autoZero"/>
        <c:crossBetween val="midCat"/>
        <c:dispUnits/>
        <c:majorUnit val="5"/>
      </c:valAx>
      <c:valAx>
        <c:axId val="175011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1418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55"/>
          <c:w val="0.9645"/>
          <c:h val="0.949"/>
        </c:manualLayout>
      </c:layout>
      <c:scatterChart>
        <c:scatterStyle val="lineMarker"/>
        <c:varyColors val="0"/>
        <c:ser>
          <c:idx val="0"/>
          <c:order val="0"/>
          <c:tx>
            <c:strRef>
              <c:f>'Multiple Regression'!$C$6</c:f>
              <c:strCache>
                <c:ptCount val="1"/>
                <c:pt idx="0">
                  <c:v>Area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'Multiple Regression'!$B$7:$B$16</c:f>
              <c:numCache/>
            </c:numRef>
          </c:xVal>
          <c:yVal>
            <c:numRef>
              <c:f>'Multiple Regression'!$C$7:$C$16</c:f>
              <c:numCache/>
            </c:numRef>
          </c:yVal>
          <c:smooth val="0"/>
        </c:ser>
        <c:axId val="23292263"/>
        <c:axId val="8303776"/>
      </c:scatterChart>
      <c:valAx>
        <c:axId val="23292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03776"/>
        <c:crosses val="autoZero"/>
        <c:crossBetween val="midCat"/>
        <c:dispUnits/>
      </c:valAx>
      <c:valAx>
        <c:axId val="8303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9226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45"/>
          <c:w val="0.9645"/>
          <c:h val="0.951"/>
        </c:manualLayout>
      </c:layout>
      <c:scatterChart>
        <c:scatterStyle val="lineMarker"/>
        <c:varyColors val="0"/>
        <c:ser>
          <c:idx val="0"/>
          <c:order val="0"/>
          <c:tx>
            <c:strRef>
              <c:f>'Multiple Regression'!$D$6</c:f>
              <c:strCache>
                <c:ptCount val="1"/>
                <c:pt idx="0">
                  <c:v>Advertising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'Multiple Regression'!$D$7:$D$16</c:f>
              <c:numCache/>
            </c:numRef>
          </c:xVal>
          <c:yVal>
            <c:numRef>
              <c:f>'Multiple Regression'!$B$7:$B$16</c:f>
              <c:numCache/>
            </c:numRef>
          </c:yVal>
          <c:smooth val="0"/>
        </c:ser>
        <c:axId val="7625121"/>
        <c:axId val="1517226"/>
      </c:scatterChart>
      <c:valAx>
        <c:axId val="762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7226"/>
        <c:crosses val="autoZero"/>
        <c:crossBetween val="midCat"/>
        <c:dispUnits/>
      </c:valAx>
      <c:valAx>
        <c:axId val="15172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2512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245"/>
          <c:w val="0.9605"/>
          <c:h val="0.951"/>
        </c:manualLayout>
      </c:layout>
      <c:scatterChart>
        <c:scatterStyle val="lineMarker"/>
        <c:varyColors val="0"/>
        <c:ser>
          <c:idx val="0"/>
          <c:order val="0"/>
          <c:tx>
            <c:strRef>
              <c:f>'Multiple Regression'!$E$6</c:f>
              <c:strCache>
                <c:ptCount val="1"/>
                <c:pt idx="0">
                  <c:v>Price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'Multiple Regression'!$E$7:$E$16</c:f>
              <c:numCache/>
            </c:numRef>
          </c:xVal>
          <c:yVal>
            <c:numRef>
              <c:f>'Multiple Regression'!$B$7:$B$16</c:f>
              <c:numCache/>
            </c:numRef>
          </c:yVal>
          <c:smooth val="0"/>
        </c:ser>
        <c:axId val="13655035"/>
        <c:axId val="55786452"/>
      </c:scatterChart>
      <c:valAx>
        <c:axId val="13655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86452"/>
        <c:crosses val="autoZero"/>
        <c:crossBetween val="midCat"/>
        <c:dispUnits/>
      </c:valAx>
      <c:valAx>
        <c:axId val="557864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5503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7475"/>
          <c:h val="0.96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'Nonlinear Regression'!$C$6</c:f>
              <c:strCache>
                <c:ptCount val="1"/>
                <c:pt idx="0">
                  <c:v>years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'Nonlinear Regression'!$C$7:$C$16</c:f>
              <c:numCache/>
            </c:numRef>
          </c:xVal>
          <c:yVal>
            <c:numRef>
              <c:f>'Nonlinear Regression'!$B$7:$B$16</c:f>
              <c:numCache/>
            </c:numRef>
          </c:yVal>
          <c:smooth val="0"/>
        </c:ser>
        <c:axId val="32316021"/>
        <c:axId val="22408734"/>
      </c:scatterChart>
      <c:valAx>
        <c:axId val="32316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Alter</a:t>
                </a:r>
              </a:p>
            </c:rich>
          </c:tx>
          <c:layout>
            <c:manualLayout>
              <c:xMode val="factor"/>
              <c:yMode val="factor"/>
              <c:x val="0.00325"/>
              <c:y val="-0.1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08734"/>
        <c:crosses val="autoZero"/>
        <c:crossBetween val="midCat"/>
        <c:dispUnits/>
      </c:valAx>
      <c:valAx>
        <c:axId val="22408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Menge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3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160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"/>
          <c:w val="0.97925"/>
          <c:h val="0.92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'Nonlinear Regression'!$D$6</c:f>
              <c:strCache>
                <c:ptCount val="1"/>
                <c:pt idx="0">
                  <c:v>years^2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forward val="2"/>
            <c:backward val="3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</c:trendlineLbl>
          </c:trendline>
          <c:xVal>
            <c:numRef>
              <c:f>'Nonlinear Regression'!$D$7:$D$16</c:f>
              <c:numCache/>
            </c:numRef>
          </c:xVal>
          <c:yVal>
            <c:numRef>
              <c:f>'Nonlinear Regression'!$B$7:$B$16</c:f>
              <c:numCache/>
            </c:numRef>
          </c:yVal>
          <c:smooth val="0"/>
        </c:ser>
        <c:axId val="352015"/>
        <c:axId val="3168136"/>
      </c:scatterChart>
      <c:valAx>
        <c:axId val="352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Alter_2</a:t>
                </a:r>
              </a:p>
            </c:rich>
          </c:tx>
          <c:layout>
            <c:manualLayout>
              <c:xMode val="factor"/>
              <c:yMode val="factor"/>
              <c:x val="0.00275"/>
              <c:y val="-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8136"/>
        <c:crosses val="autoZero"/>
        <c:crossBetween val="midCat"/>
        <c:dispUnits/>
      </c:valAx>
      <c:valAx>
        <c:axId val="3168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Menge</a:t>
                </a:r>
              </a:p>
            </c:rich>
          </c:tx>
          <c:layout>
            <c:manualLayout>
              <c:xMode val="factor"/>
              <c:yMode val="factor"/>
              <c:x val="0.0015"/>
              <c:y val="-0.15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0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"/>
          <c:w val="0.976"/>
          <c:h val="0.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'Nonlinear Regression'!$D$6</c:f>
              <c:strCache>
                <c:ptCount val="1"/>
                <c:pt idx="0">
                  <c:v>years^2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forward val="2"/>
            <c:backward val="3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</c:trendlineLbl>
          </c:trendline>
          <c:xVal>
            <c:numRef>
              <c:f>'Nonlinear Regression'!$D$7:$D$16</c:f>
              <c:numCache/>
            </c:numRef>
          </c:xVal>
          <c:yVal>
            <c:numRef>
              <c:f>'Nonlinear Regression'!$B$7:$B$16</c:f>
              <c:numCache/>
            </c:numRef>
          </c:yVal>
          <c:smooth val="0"/>
        </c:ser>
        <c:axId val="28513225"/>
        <c:axId val="55292434"/>
      </c:scatterChart>
      <c:valAx>
        <c:axId val="28513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Logarithmischer Ansatz: ln (Alter)</a:t>
                </a:r>
              </a:p>
            </c:rich>
          </c:tx>
          <c:layout>
            <c:manualLayout>
              <c:xMode val="factor"/>
              <c:yMode val="factor"/>
              <c:x val="0.0025"/>
              <c:y val="-0.06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92434"/>
        <c:crosses val="autoZero"/>
        <c:crossBetween val="midCat"/>
        <c:dispUnits/>
      </c:valAx>
      <c:valAx>
        <c:axId val="55292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Menge</a:t>
                </a:r>
              </a:p>
            </c:rich>
          </c:tx>
          <c:layout>
            <c:manualLayout>
              <c:xMode val="factor"/>
              <c:yMode val="factor"/>
              <c:x val="0.0005"/>
              <c:y val="-0.15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132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"/>
          <c:w val="0.97775"/>
          <c:h val="0.92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'Nonlinear Regression'!$D$6</c:f>
              <c:strCache>
                <c:ptCount val="1"/>
                <c:pt idx="0">
                  <c:v>years^2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2"/>
            <c:backward val="3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</c:trendlineLbl>
          </c:trendline>
          <c:xVal>
            <c:numRef>
              <c:f>'Nonlinear Regression'!$D$7:$D$16</c:f>
              <c:numCache/>
            </c:numRef>
          </c:xVal>
          <c:yVal>
            <c:numRef>
              <c:f>'Nonlinear Regression'!$B$7:$B$16</c:f>
              <c:numCache/>
            </c:numRef>
          </c:yVal>
          <c:smooth val="0"/>
        </c:ser>
        <c:axId val="27869859"/>
        <c:axId val="49502140"/>
      </c:scatterChart>
      <c:valAx>
        <c:axId val="27869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Potenzielles Modell</a:t>
                </a:r>
              </a:p>
            </c:rich>
          </c:tx>
          <c:layout>
            <c:manualLayout>
              <c:xMode val="factor"/>
              <c:yMode val="factor"/>
              <c:x val="0.0025"/>
              <c:y val="-0.1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02140"/>
        <c:crosses val="autoZero"/>
        <c:crossBetween val="midCat"/>
        <c:dispUnits/>
      </c:valAx>
      <c:valAx>
        <c:axId val="49502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Menge</a:t>
                </a:r>
              </a:p>
            </c:rich>
          </c:tx>
          <c:layout>
            <c:manualLayout>
              <c:xMode val="factor"/>
              <c:yMode val="factor"/>
              <c:x val="0.002"/>
              <c:y val="-0.15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698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0</xdr:row>
      <xdr:rowOff>114300</xdr:rowOff>
    </xdr:from>
    <xdr:to>
      <xdr:col>12</xdr:col>
      <xdr:colOff>619125</xdr:colOff>
      <xdr:row>13</xdr:row>
      <xdr:rowOff>85725</xdr:rowOff>
    </xdr:to>
    <xdr:graphicFrame>
      <xdr:nvGraphicFramePr>
        <xdr:cNvPr id="1" name="Diagramm 1"/>
        <xdr:cNvGraphicFramePr/>
      </xdr:nvGraphicFramePr>
      <xdr:xfrm>
        <a:off x="5981700" y="114300"/>
        <a:ext cx="34766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0</xdr:row>
      <xdr:rowOff>114300</xdr:rowOff>
    </xdr:from>
    <xdr:to>
      <xdr:col>12</xdr:col>
      <xdr:colOff>619125</xdr:colOff>
      <xdr:row>13</xdr:row>
      <xdr:rowOff>85725</xdr:rowOff>
    </xdr:to>
    <xdr:graphicFrame>
      <xdr:nvGraphicFramePr>
        <xdr:cNvPr id="1" name="Diagramm 1"/>
        <xdr:cNvGraphicFramePr/>
      </xdr:nvGraphicFramePr>
      <xdr:xfrm>
        <a:off x="5981700" y="114300"/>
        <a:ext cx="34766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2</xdr:row>
      <xdr:rowOff>114300</xdr:rowOff>
    </xdr:from>
    <xdr:to>
      <xdr:col>11</xdr:col>
      <xdr:colOff>723900</xdr:colOff>
      <xdr:row>16</xdr:row>
      <xdr:rowOff>66675</xdr:rowOff>
    </xdr:to>
    <xdr:graphicFrame>
      <xdr:nvGraphicFramePr>
        <xdr:cNvPr id="1" name="Diagramm 6"/>
        <xdr:cNvGraphicFramePr/>
      </xdr:nvGraphicFramePr>
      <xdr:xfrm>
        <a:off x="5381625" y="781050"/>
        <a:ext cx="54483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457200</xdr:colOff>
      <xdr:row>17</xdr:row>
      <xdr:rowOff>114300</xdr:rowOff>
    </xdr:from>
    <xdr:to>
      <xdr:col>12</xdr:col>
      <xdr:colOff>47625</xdr:colOff>
      <xdr:row>41</xdr:row>
      <xdr:rowOff>152400</xdr:rowOff>
    </xdr:to>
    <xdr:graphicFrame>
      <xdr:nvGraphicFramePr>
        <xdr:cNvPr id="2" name="Diagramm 8"/>
        <xdr:cNvGraphicFramePr/>
      </xdr:nvGraphicFramePr>
      <xdr:xfrm>
        <a:off x="5476875" y="4819650"/>
        <a:ext cx="543877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16</xdr:row>
      <xdr:rowOff>114300</xdr:rowOff>
    </xdr:from>
    <xdr:to>
      <xdr:col>5</xdr:col>
      <xdr:colOff>0</xdr:colOff>
      <xdr:row>40</xdr:row>
      <xdr:rowOff>152400</xdr:rowOff>
    </xdr:to>
    <xdr:graphicFrame>
      <xdr:nvGraphicFramePr>
        <xdr:cNvPr id="3" name="Diagramm 9"/>
        <xdr:cNvGraphicFramePr/>
      </xdr:nvGraphicFramePr>
      <xdr:xfrm>
        <a:off x="123825" y="4629150"/>
        <a:ext cx="489585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219075</xdr:colOff>
      <xdr:row>6</xdr:row>
      <xdr:rowOff>104775</xdr:rowOff>
    </xdr:from>
    <xdr:to>
      <xdr:col>19</xdr:col>
      <xdr:colOff>57150</xdr:colOff>
      <xdr:row>18</xdr:row>
      <xdr:rowOff>28575</xdr:rowOff>
    </xdr:to>
    <xdr:sp>
      <xdr:nvSpPr>
        <xdr:cNvPr id="4" name="Rectangle 10"/>
        <xdr:cNvSpPr>
          <a:spLocks/>
        </xdr:cNvSpPr>
      </xdr:nvSpPr>
      <xdr:spPr>
        <a:xfrm>
          <a:off x="11087100" y="2047875"/>
          <a:ext cx="5448300" cy="2847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0.2475</cdr:x>
      <cdr:y>0.02975</cdr:y>
    </cdr:from>
    <cdr:to>
      <cdr:x>0.7625</cdr:x>
      <cdr:y>0.255</cdr:y>
    </cdr:to>
    <cdr:sp>
      <cdr:nvSpPr>
        <cdr:cNvPr id="1" name="Text Box 1"/>
        <cdr:cNvSpPr txBox="1">
          <a:spLocks noChangeArrowheads="1"/>
        </cdr:cNvSpPr>
      </cdr:nvSpPr>
      <cdr:spPr>
        <a:xfrm>
          <a:off x="1524000" y="104775"/>
          <a:ext cx="3190875" cy="85725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 Regression: 
</a:t>
          </a:r>
          <a:r>
            <a:rPr lang="en-US" cap="none" sz="16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 = a + b * Age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2</xdr:row>
      <xdr:rowOff>76200</xdr:rowOff>
    </xdr:from>
    <xdr:to>
      <xdr:col>13</xdr:col>
      <xdr:colOff>190500</xdr:colOff>
      <xdr:row>16</xdr:row>
      <xdr:rowOff>47625</xdr:rowOff>
    </xdr:to>
    <xdr:graphicFrame>
      <xdr:nvGraphicFramePr>
        <xdr:cNvPr id="1" name="Diagramm 1"/>
        <xdr:cNvGraphicFramePr/>
      </xdr:nvGraphicFramePr>
      <xdr:xfrm>
        <a:off x="5000625" y="581025"/>
        <a:ext cx="61912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438150</xdr:colOff>
      <xdr:row>16</xdr:row>
      <xdr:rowOff>95250</xdr:rowOff>
    </xdr:from>
    <xdr:to>
      <xdr:col>12</xdr:col>
      <xdr:colOff>619125</xdr:colOff>
      <xdr:row>34</xdr:row>
      <xdr:rowOff>133350</xdr:rowOff>
    </xdr:to>
    <xdr:graphicFrame>
      <xdr:nvGraphicFramePr>
        <xdr:cNvPr id="2" name="Diagramm 2"/>
        <xdr:cNvGraphicFramePr/>
      </xdr:nvGraphicFramePr>
      <xdr:xfrm>
        <a:off x="5591175" y="4448175"/>
        <a:ext cx="52197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36</xdr:row>
      <xdr:rowOff>133350</xdr:rowOff>
    </xdr:from>
    <xdr:to>
      <xdr:col>6</xdr:col>
      <xdr:colOff>123825</xdr:colOff>
      <xdr:row>55</xdr:row>
      <xdr:rowOff>152400</xdr:rowOff>
    </xdr:to>
    <xdr:graphicFrame>
      <xdr:nvGraphicFramePr>
        <xdr:cNvPr id="3" name="Diagramm 3"/>
        <xdr:cNvGraphicFramePr/>
      </xdr:nvGraphicFramePr>
      <xdr:xfrm>
        <a:off x="57150" y="7820025"/>
        <a:ext cx="5219700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476250</xdr:colOff>
      <xdr:row>36</xdr:row>
      <xdr:rowOff>133350</xdr:rowOff>
    </xdr:from>
    <xdr:to>
      <xdr:col>12</xdr:col>
      <xdr:colOff>657225</xdr:colOff>
      <xdr:row>55</xdr:row>
      <xdr:rowOff>152400</xdr:rowOff>
    </xdr:to>
    <xdr:graphicFrame>
      <xdr:nvGraphicFramePr>
        <xdr:cNvPr id="4" name="Diagramm 4"/>
        <xdr:cNvGraphicFramePr/>
      </xdr:nvGraphicFramePr>
      <xdr:xfrm>
        <a:off x="5629275" y="7820025"/>
        <a:ext cx="5219700" cy="3124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95250</xdr:colOff>
      <xdr:row>57</xdr:row>
      <xdr:rowOff>19050</xdr:rowOff>
    </xdr:from>
    <xdr:to>
      <xdr:col>6</xdr:col>
      <xdr:colOff>161925</xdr:colOff>
      <xdr:row>76</xdr:row>
      <xdr:rowOff>66675</xdr:rowOff>
    </xdr:to>
    <xdr:graphicFrame>
      <xdr:nvGraphicFramePr>
        <xdr:cNvPr id="5" name="Diagramm 5"/>
        <xdr:cNvGraphicFramePr/>
      </xdr:nvGraphicFramePr>
      <xdr:xfrm>
        <a:off x="95250" y="11134725"/>
        <a:ext cx="5219700" cy="3124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457200</xdr:colOff>
      <xdr:row>57</xdr:row>
      <xdr:rowOff>57150</xdr:rowOff>
    </xdr:from>
    <xdr:to>
      <xdr:col>12</xdr:col>
      <xdr:colOff>638175</xdr:colOff>
      <xdr:row>76</xdr:row>
      <xdr:rowOff>104775</xdr:rowOff>
    </xdr:to>
    <xdr:graphicFrame>
      <xdr:nvGraphicFramePr>
        <xdr:cNvPr id="6" name="Diagramm 6"/>
        <xdr:cNvGraphicFramePr/>
      </xdr:nvGraphicFramePr>
      <xdr:xfrm>
        <a:off x="5610225" y="11172825"/>
        <a:ext cx="5219700" cy="3124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en\Hochschu\CMBA\QM\DeskriptiveStatistik_Vorfueh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en\Hochschu\Statistik\Materialien\Material_descriptiv_15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en\Hochschu\Statistik\Materialien\UeLoes-Kap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en\Hochschu\Statistik\UebBlaetter\Klausur\Klausurideen%20SoSe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en\Hochschu\CMBA\QM\DeskriptiveStatistik_Vorf&#252;hr%20(version%2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midttop\schmidttop_c\Daten\Hochschu\Texte\Betriebsstatisti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midttop\schmidttop_c\Daten\Hochschu\Statistik\UebBlaetter\Klausur\Klausurideen%20SoSe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1 + Hinweise"/>
      <sheetName val="Tab2 + Abb3 "/>
      <sheetName val="Tab3,4 + Abb3,4"/>
      <sheetName val="Abb5 SummenHfk"/>
      <sheetName val="Tab5 Mittelwerte"/>
      <sheetName val="Abb6 Streuungsmaße"/>
      <sheetName val="Abb7 Abweichungen"/>
      <sheetName val="Abb9 r-Variationen"/>
      <sheetName val="Abb8-11+Tab8 Zh+Regr"/>
      <sheetName val="Abb8-11+Tab8 Zh+Regr (2)"/>
      <sheetName val="RegrBsp"/>
      <sheetName val="Tabelle1"/>
      <sheetName val="Abb12  3 Regs (leer)"/>
      <sheetName val="Abb12  3 Regs"/>
      <sheetName val="MehrfachReg Daten"/>
      <sheetName val="Reg_Ergebnis"/>
      <sheetName val="MehrfachReg AbsatzBsp"/>
      <sheetName val="MehrfachReg AbsatzBsp (2)"/>
      <sheetName val="Nichtlineare Regression"/>
      <sheetName val="Abb13 Zeitreihe GD"/>
      <sheetName val="Abb13 Zeitreihe (leer)"/>
      <sheetName val="Abb13 Zeitreihe"/>
      <sheetName val="Tab10 neu 1991-06 Indizes(leer)"/>
      <sheetName val="Tab10 neu 1991-2006 Indizes"/>
      <sheetName val="Tab10 Indexzahlen alt"/>
    </sheetNames>
    <sheetDataSet>
      <sheetData sheetId="8">
        <row r="8">
          <cell r="B8">
            <v>6</v>
          </cell>
        </row>
        <row r="9">
          <cell r="B9">
            <v>8</v>
          </cell>
        </row>
        <row r="10">
          <cell r="B10">
            <v>12</v>
          </cell>
        </row>
        <row r="11">
          <cell r="B11">
            <v>16</v>
          </cell>
        </row>
        <row r="12">
          <cell r="B12">
            <v>22</v>
          </cell>
        </row>
        <row r="13">
          <cell r="B13">
            <v>26</v>
          </cell>
        </row>
      </sheetData>
      <sheetData sheetId="16">
        <row r="8">
          <cell r="J8">
            <v>24916.64586853368</v>
          </cell>
        </row>
        <row r="10">
          <cell r="J10">
            <v>4.318440822676985</v>
          </cell>
        </row>
        <row r="11">
          <cell r="J11">
            <v>0.09154730129795535</v>
          </cell>
        </row>
        <row r="12">
          <cell r="J12">
            <v>-1278.7628197492406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rste Tabelle"/>
      <sheetName val="Klassierung"/>
      <sheetName val="Größen, fi und Fi"/>
      <sheetName val="Größen, fi und Fi (leer) (2)"/>
      <sheetName val="Größen, fi und Fi (Folie)"/>
      <sheetName val="Mittelwert"/>
      <sheetName val="Mittelwert (leer)"/>
      <sheetName val="Quartile"/>
      <sheetName val="Quartile (2)"/>
      <sheetName val="Quartile (leer)"/>
      <sheetName val="Quartile und StAbw"/>
      <sheetName val="Quartile und StAbw (leer)"/>
      <sheetName val="Schiefe"/>
      <sheetName val="RegrBsp"/>
      <sheetName val="RegrBsp (2)"/>
    </sheetNames>
    <sheetDataSet>
      <sheetData sheetId="7">
        <row r="9">
          <cell r="A9">
            <v>1</v>
          </cell>
          <cell r="C9">
            <v>7</v>
          </cell>
          <cell r="D9">
            <v>13</v>
          </cell>
        </row>
        <row r="10">
          <cell r="A10">
            <v>2</v>
          </cell>
          <cell r="B10">
            <v>7</v>
          </cell>
          <cell r="C10">
            <v>9</v>
          </cell>
          <cell r="D10">
            <v>2</v>
          </cell>
        </row>
        <row r="11">
          <cell r="A11">
            <v>3</v>
          </cell>
          <cell r="B11">
            <v>11</v>
          </cell>
          <cell r="C11">
            <v>9</v>
          </cell>
          <cell r="D11">
            <v>8</v>
          </cell>
        </row>
        <row r="12">
          <cell r="A12">
            <v>4</v>
          </cell>
          <cell r="B12">
            <v>14</v>
          </cell>
          <cell r="C12">
            <v>3</v>
          </cell>
        </row>
        <row r="13">
          <cell r="A13">
            <v>5</v>
          </cell>
          <cell r="B13">
            <v>11</v>
          </cell>
          <cell r="C13">
            <v>6</v>
          </cell>
          <cell r="D13">
            <v>3</v>
          </cell>
        </row>
        <row r="14">
          <cell r="A14">
            <v>6</v>
          </cell>
          <cell r="B14">
            <v>7</v>
          </cell>
          <cell r="C14">
            <v>6</v>
          </cell>
          <cell r="D14">
            <v>24</v>
          </cell>
        </row>
        <row r="15">
          <cell r="A15">
            <v>7</v>
          </cell>
          <cell r="C15">
            <v>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n (4-1)"/>
      <sheetName val="Noten (4-1) (groß)"/>
      <sheetName val="Noten (4-1) (10er)"/>
      <sheetName val="Aufg 4- 2-5"/>
      <sheetName val="Daten 4-2"/>
      <sheetName val="Aufg 3-5"/>
      <sheetName val="Aufg 3-6"/>
      <sheetName val="Aufg 3-8"/>
      <sheetName val="Aufg 3-5 (2)"/>
      <sheetName val="Aufg. 3-19"/>
      <sheetName val="Aufg. 3-19 (2)"/>
      <sheetName val="Aufg. 3-24"/>
      <sheetName val="RangKorr 3-28"/>
      <sheetName val="Modul1"/>
    </sheetNames>
    <sheetDataSet>
      <sheetData sheetId="0">
        <row r="4">
          <cell r="G4" t="str">
            <v>i</v>
          </cell>
          <cell r="H4" t="str">
            <v>Pkte</v>
          </cell>
          <cell r="I4" t="str">
            <v>Note: </v>
          </cell>
          <cell r="K4" t="str">
            <v>i</v>
          </cell>
          <cell r="L4" t="str">
            <v>Pkte</v>
          </cell>
          <cell r="M4" t="str">
            <v>Note: </v>
          </cell>
        </row>
        <row r="5">
          <cell r="G5">
            <v>1</v>
          </cell>
          <cell r="H5">
            <v>100</v>
          </cell>
          <cell r="I5">
            <v>1</v>
          </cell>
          <cell r="K5">
            <v>1</v>
          </cell>
          <cell r="L5">
            <v>90</v>
          </cell>
          <cell r="M5">
            <v>1</v>
          </cell>
        </row>
        <row r="6">
          <cell r="G6">
            <v>2</v>
          </cell>
          <cell r="H6">
            <v>88</v>
          </cell>
          <cell r="I6">
            <v>2</v>
          </cell>
          <cell r="K6">
            <v>2</v>
          </cell>
          <cell r="L6">
            <v>80</v>
          </cell>
          <cell r="M6">
            <v>2</v>
          </cell>
        </row>
        <row r="7">
          <cell r="G7">
            <v>3</v>
          </cell>
          <cell r="H7">
            <v>71</v>
          </cell>
          <cell r="I7">
            <v>3</v>
          </cell>
          <cell r="K7">
            <v>3</v>
          </cell>
          <cell r="L7">
            <v>70</v>
          </cell>
          <cell r="M7">
            <v>3</v>
          </cell>
        </row>
        <row r="8">
          <cell r="G8">
            <v>4</v>
          </cell>
          <cell r="H8">
            <v>61</v>
          </cell>
          <cell r="I8">
            <v>4</v>
          </cell>
          <cell r="K8">
            <v>4</v>
          </cell>
          <cell r="L8">
            <v>60</v>
          </cell>
          <cell r="M8">
            <v>4</v>
          </cell>
        </row>
        <row r="9">
          <cell r="G9">
            <v>5</v>
          </cell>
          <cell r="H9">
            <v>49</v>
          </cell>
          <cell r="I9">
            <v>5</v>
          </cell>
          <cell r="K9">
            <v>5</v>
          </cell>
          <cell r="L9">
            <v>50</v>
          </cell>
          <cell r="M9">
            <v>4</v>
          </cell>
        </row>
        <row r="10">
          <cell r="G10">
            <v>6</v>
          </cell>
          <cell r="H10">
            <v>48</v>
          </cell>
          <cell r="I10">
            <v>5</v>
          </cell>
          <cell r="K10">
            <v>6</v>
          </cell>
          <cell r="L10">
            <v>8</v>
          </cell>
          <cell r="M10">
            <v>5</v>
          </cell>
        </row>
        <row r="11">
          <cell r="G11">
            <v>7</v>
          </cell>
          <cell r="H11">
            <v>48</v>
          </cell>
          <cell r="I11">
            <v>5</v>
          </cell>
          <cell r="K11">
            <v>7</v>
          </cell>
          <cell r="L11">
            <v>8</v>
          </cell>
          <cell r="M11">
            <v>5</v>
          </cell>
        </row>
        <row r="12">
          <cell r="G12">
            <v>8</v>
          </cell>
          <cell r="H12">
            <v>22</v>
          </cell>
          <cell r="I12">
            <v>5</v>
          </cell>
          <cell r="K12">
            <v>8</v>
          </cell>
          <cell r="L12">
            <v>7</v>
          </cell>
          <cell r="M12">
            <v>5</v>
          </cell>
        </row>
        <row r="13">
          <cell r="G13">
            <v>9</v>
          </cell>
          <cell r="H13">
            <v>11</v>
          </cell>
          <cell r="I13">
            <v>5</v>
          </cell>
          <cell r="K13">
            <v>9</v>
          </cell>
          <cell r="L13">
            <v>6</v>
          </cell>
          <cell r="M13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weitere Index-Bsp"/>
    </sheetNames>
    <sheetDataSet>
      <sheetData sheetId="0">
        <row r="11">
          <cell r="B11">
            <v>10</v>
          </cell>
          <cell r="C11">
            <v>11</v>
          </cell>
          <cell r="D11">
            <v>1.9</v>
          </cell>
          <cell r="E11">
            <v>1.8</v>
          </cell>
        </row>
        <row r="12">
          <cell r="B12">
            <v>20</v>
          </cell>
          <cell r="C12">
            <v>19</v>
          </cell>
          <cell r="D12">
            <v>4.5</v>
          </cell>
          <cell r="E12">
            <v>5.9</v>
          </cell>
        </row>
        <row r="13">
          <cell r="B13">
            <v>4</v>
          </cell>
          <cell r="C13">
            <v>6</v>
          </cell>
          <cell r="D13">
            <v>2.3</v>
          </cell>
          <cell r="E13">
            <v>3.1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1 + Hinweise"/>
      <sheetName val="Tab2 + Abb3 "/>
      <sheetName val="Tab3,4 + Abb3,4"/>
      <sheetName val="Abb5 SummenHfk"/>
      <sheetName val="Tab5 Mittelwerte"/>
      <sheetName val="Abb6 Streuungsmaße"/>
      <sheetName val="Abb7 Abweichungen"/>
      <sheetName val="Abb8-11+Tab8 Zh+Regr (2)"/>
      <sheetName val="Abb8-11+Tab8 Zh+Regr"/>
      <sheetName val="Abb9 r-Variationen"/>
      <sheetName val="Abb12  3 Regs (ganz leer)"/>
      <sheetName val="Abb12  3 Regs (leer)"/>
      <sheetName val="Abb12  3 Regs"/>
      <sheetName val="Tabelle2"/>
      <sheetName val="Tabelle3"/>
      <sheetName val="MehrfachReg AbsatzBsp"/>
      <sheetName val="Tabelle1"/>
      <sheetName val="MehrfachReg Ergebnis"/>
      <sheetName val="Nichtlineare Regression"/>
      <sheetName val="Abb13 Zeitreihe (leer)"/>
      <sheetName val="Abb13 Zeitreihe"/>
      <sheetName val="Tab10 Indexzahlen (leer)"/>
      <sheetName val="Tab10 Indexzahlen"/>
      <sheetName val="Tab10-neu1995-2003 Indexzahlen"/>
      <sheetName val="Tab10 neu 1995-2004 Index"/>
      <sheetName val="Tab10 neu 1991-2004 Indizes"/>
    </sheetNames>
    <sheetDataSet>
      <sheetData sheetId="3">
        <row r="14">
          <cell r="A14">
            <v>178</v>
          </cell>
          <cell r="B14">
            <v>196</v>
          </cell>
        </row>
        <row r="15">
          <cell r="A15">
            <v>195</v>
          </cell>
          <cell r="B15">
            <v>186</v>
          </cell>
        </row>
        <row r="16">
          <cell r="A16">
            <v>172</v>
          </cell>
          <cell r="B16">
            <v>160</v>
          </cell>
        </row>
        <row r="17">
          <cell r="A17">
            <v>163</v>
          </cell>
          <cell r="B17">
            <v>189</v>
          </cell>
        </row>
        <row r="18">
          <cell r="A18">
            <v>183</v>
          </cell>
          <cell r="B18">
            <v>178</v>
          </cell>
        </row>
        <row r="19">
          <cell r="A19">
            <v>180</v>
          </cell>
          <cell r="B19">
            <v>188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1 + Hinweise"/>
      <sheetName val="Tab2 + Abb3 "/>
      <sheetName val="Tab3,4 + Abb3,4"/>
      <sheetName val="Abb5 SummenHfk"/>
      <sheetName val="Tab5 Mittelwerte"/>
      <sheetName val="Abb6 Streuungsmaße"/>
      <sheetName val="Abb7 Abweichungen"/>
      <sheetName val="Abb8-11+Tab8 Zh+Regr"/>
      <sheetName val="RegrBsp"/>
      <sheetName val="Abb12  3 Regs"/>
      <sheetName val="MehrfachReg AbsatzBsp"/>
      <sheetName val="MehrfachReg Ergebnis"/>
      <sheetName val="Abb13 Zeitreihe"/>
      <sheetName val="Tab10 Indexzahlen"/>
    </sheetNames>
    <sheetDataSet>
      <sheetData sheetId="7">
        <row r="21">
          <cell r="C21">
            <v>10.440860215053764</v>
          </cell>
        </row>
        <row r="22">
          <cell r="C22">
            <v>0.5483870967741935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weitere Index-Bsp"/>
    </sheetNames>
    <sheetDataSet>
      <sheetData sheetId="0">
        <row r="11">
          <cell r="B11">
            <v>10</v>
          </cell>
          <cell r="C11">
            <v>11</v>
          </cell>
          <cell r="D11">
            <v>1.9</v>
          </cell>
          <cell r="E11">
            <v>1.8</v>
          </cell>
        </row>
        <row r="12">
          <cell r="B12">
            <v>20</v>
          </cell>
          <cell r="C12">
            <v>19</v>
          </cell>
          <cell r="D12">
            <v>4.5</v>
          </cell>
          <cell r="E12">
            <v>5.9</v>
          </cell>
        </row>
        <row r="13">
          <cell r="B13">
            <v>4</v>
          </cell>
          <cell r="C13">
            <v>6</v>
          </cell>
          <cell r="D13">
            <v>2.3</v>
          </cell>
          <cell r="E13">
            <v>3.1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A15" sqref="A15"/>
    </sheetView>
  </sheetViews>
  <sheetFormatPr defaultColWidth="11.421875" defaultRowHeight="12.75"/>
  <cols>
    <col min="1" max="1" width="11.57421875" style="0" customWidth="1"/>
    <col min="2" max="2" width="8.421875" style="0" customWidth="1"/>
    <col min="3" max="3" width="9.140625" style="0" customWidth="1"/>
    <col min="4" max="4" width="12.57421875" style="0" bestFit="1" customWidth="1"/>
    <col min="5" max="5" width="10.421875" style="0" customWidth="1"/>
    <col min="6" max="6" width="11.00390625" style="0" customWidth="1"/>
    <col min="7" max="7" width="12.28125" style="0" bestFit="1" customWidth="1"/>
  </cols>
  <sheetData>
    <row r="1" spans="1:5" ht="18">
      <c r="A1" s="2" t="s">
        <v>9</v>
      </c>
      <c r="E1" s="37" t="s">
        <v>8</v>
      </c>
    </row>
    <row r="2" ht="12.75">
      <c r="E2" s="37" t="s">
        <v>7</v>
      </c>
    </row>
    <row r="3" spans="1:2" ht="18">
      <c r="A3" s="1"/>
      <c r="B3" s="2"/>
    </row>
    <row r="4" spans="1:8" ht="15.75">
      <c r="A4" s="4" t="s">
        <v>24</v>
      </c>
      <c r="B4" s="4" t="s">
        <v>25</v>
      </c>
      <c r="C4" s="4" t="s">
        <v>26</v>
      </c>
      <c r="D4" s="4" t="s">
        <v>29</v>
      </c>
      <c r="E4" s="4" t="s">
        <v>27</v>
      </c>
      <c r="F4" s="5" t="s">
        <v>28</v>
      </c>
      <c r="G4" s="4" t="s">
        <v>30</v>
      </c>
      <c r="H4" s="4" t="s">
        <v>41</v>
      </c>
    </row>
    <row r="5" spans="1:8" ht="15">
      <c r="A5" s="9">
        <v>1</v>
      </c>
      <c r="B5" s="8">
        <v>13.7</v>
      </c>
      <c r="C5" s="8">
        <v>17.8</v>
      </c>
      <c r="D5" s="7">
        <f>B5^2</f>
        <v>187.68999999999997</v>
      </c>
      <c r="E5" s="9">
        <f>B5*C5</f>
        <v>243.85999999999999</v>
      </c>
      <c r="F5" s="40">
        <f>1.64174549893195*B5-1.73664937442783</f>
        <v>20.75526396093988</v>
      </c>
      <c r="G5" s="45">
        <f>C5-F5</f>
        <v>-2.955263960939881</v>
      </c>
      <c r="H5" s="45">
        <f>G5^2</f>
        <v>8.733585078830075</v>
      </c>
    </row>
    <row r="6" spans="1:8" ht="15">
      <c r="A6" s="9">
        <v>2</v>
      </c>
      <c r="B6" s="8">
        <v>23.2</v>
      </c>
      <c r="C6" s="8">
        <v>39</v>
      </c>
      <c r="D6" s="7">
        <f>B6^2</f>
        <v>538.24</v>
      </c>
      <c r="E6" s="9">
        <f>B6*C6</f>
        <v>904.8</v>
      </c>
      <c r="F6" s="40">
        <f>1.64174549893195*B6-1.73664937442783</f>
        <v>36.35184620079341</v>
      </c>
      <c r="G6" s="45">
        <f>C6-F6</f>
        <v>2.6481537992065896</v>
      </c>
      <c r="H6" s="45">
        <f>G6^2</f>
        <v>7.012718544252294</v>
      </c>
    </row>
    <row r="7" spans="1:8" ht="15">
      <c r="A7" s="9">
        <v>3</v>
      </c>
      <c r="B7" s="8">
        <v>6.9</v>
      </c>
      <c r="C7" s="8">
        <v>12.8</v>
      </c>
      <c r="D7" s="7">
        <f>B7^2</f>
        <v>47.61000000000001</v>
      </c>
      <c r="E7" s="9">
        <f>B7*C7</f>
        <v>88.32000000000001</v>
      </c>
      <c r="F7" s="40">
        <f>1.64174549893195*B7-1.73664937442783</f>
        <v>9.591394568202624</v>
      </c>
      <c r="G7" s="45">
        <f>C7-F7</f>
        <v>3.208605431797377</v>
      </c>
      <c r="H7" s="45">
        <f>G7^2</f>
        <v>10.295148816959632</v>
      </c>
    </row>
    <row r="8" spans="1:8" ht="15">
      <c r="A8" s="7">
        <v>4</v>
      </c>
      <c r="B8" s="8">
        <v>16.8</v>
      </c>
      <c r="C8" s="8">
        <v>24.2</v>
      </c>
      <c r="D8" s="7">
        <f>B8^2</f>
        <v>282.24</v>
      </c>
      <c r="E8" s="9">
        <f>B8*C8</f>
        <v>406.56</v>
      </c>
      <c r="F8" s="40">
        <f>1.64174549893195*B8-1.73664937442783</f>
        <v>25.84467500762893</v>
      </c>
      <c r="G8" s="45">
        <f>C8-F8</f>
        <v>-1.6446750076289298</v>
      </c>
      <c r="H8" s="45">
        <f>G8^2</f>
        <v>2.70495588071922</v>
      </c>
    </row>
    <row r="9" spans="1:8" ht="15">
      <c r="A9" s="7">
        <v>5</v>
      </c>
      <c r="B9" s="8">
        <v>12.3</v>
      </c>
      <c r="C9" s="8">
        <v>17.2</v>
      </c>
      <c r="D9" s="7">
        <f>B9^2</f>
        <v>151.29000000000002</v>
      </c>
      <c r="E9" s="9">
        <f>B9*C9</f>
        <v>211.56</v>
      </c>
      <c r="F9" s="40">
        <f>1.64174549893195*B9-1.73664937442783</f>
        <v>18.456820262435155</v>
      </c>
      <c r="G9" s="45">
        <f>C9-F9</f>
        <v>-1.2568202624351557</v>
      </c>
      <c r="H9" s="45">
        <f>G9^2</f>
        <v>1.5795971720675734</v>
      </c>
    </row>
    <row r="10" spans="1:8" ht="15.75">
      <c r="A10" s="10"/>
      <c r="B10" s="11">
        <f aca="true" t="shared" si="0" ref="B10:H10">SUM(B5:B9)</f>
        <v>72.89999999999999</v>
      </c>
      <c r="C10" s="11">
        <f t="shared" si="0"/>
        <v>111</v>
      </c>
      <c r="D10" s="11">
        <f t="shared" si="0"/>
        <v>1207.07</v>
      </c>
      <c r="E10" s="11">
        <f t="shared" si="0"/>
        <v>1855.0999999999997</v>
      </c>
      <c r="F10" s="56">
        <f t="shared" si="0"/>
        <v>110.99999999999999</v>
      </c>
      <c r="G10" s="11">
        <f t="shared" si="0"/>
        <v>0</v>
      </c>
      <c r="H10" s="11">
        <f t="shared" si="0"/>
        <v>30.32600549282879</v>
      </c>
    </row>
    <row r="11" spans="1:7" ht="12.75">
      <c r="A11" s="12"/>
      <c r="B11" s="12"/>
      <c r="C11" s="12"/>
      <c r="D11" s="12"/>
      <c r="E11" s="12"/>
      <c r="F11" s="12"/>
      <c r="G11" s="13"/>
    </row>
    <row r="12" spans="2:7" ht="15">
      <c r="B12" s="14" t="s">
        <v>10</v>
      </c>
      <c r="C12" s="47">
        <f>AVERAGE(B5:B9)</f>
        <v>14.579999999999998</v>
      </c>
      <c r="D12" s="72" t="s">
        <v>49</v>
      </c>
      <c r="E12" s="73">
        <f>E10-A9*C12*C13</f>
        <v>236.72000000000003</v>
      </c>
      <c r="F12" s="12"/>
      <c r="G12" s="13"/>
    </row>
    <row r="13" spans="2:6" ht="15.75">
      <c r="B13" s="15" t="s">
        <v>11</v>
      </c>
      <c r="C13" s="47">
        <f>AVERAGE(C5:C9)</f>
        <v>22.2</v>
      </c>
      <c r="D13" s="72" t="s">
        <v>48</v>
      </c>
      <c r="E13" s="73">
        <f>D10-A9*C12^2</f>
        <v>144.1880000000001</v>
      </c>
      <c r="F13" s="18"/>
    </row>
    <row r="14" spans="1:7" ht="12.75">
      <c r="A14" s="16"/>
      <c r="B14" s="17"/>
      <c r="C14" s="6"/>
      <c r="D14" s="72" t="s">
        <v>50</v>
      </c>
      <c r="E14" s="74">
        <f>E12/E13</f>
        <v>1.6417454989319489</v>
      </c>
      <c r="F14" s="72" t="s">
        <v>51</v>
      </c>
      <c r="G14" s="74">
        <f>C13-E14*C12</f>
        <v>-1.736649374427813</v>
      </c>
    </row>
    <row r="24" ht="12.75">
      <c r="A24" t="s">
        <v>52</v>
      </c>
    </row>
  </sheetData>
  <sheetProtection/>
  <printOptions/>
  <pageMargins left="0.787401575" right="0.787401575" top="0.71" bottom="0.75" header="0.4921259845" footer="0.4921259845"/>
  <pageSetup fitToHeight="1" fitToWidth="1" horizontalDpi="600" verticalDpi="600" orientation="landscape" paperSize="9" scale="99" r:id="rId5"/>
  <headerFooter alignWithMargins="0">
    <oddFooter>&amp;L(C) P.Schmidt -- &amp;F; &amp;A&amp;RSeite &amp;P (von &amp;N)  --  &amp;D;&amp;T</oddFooter>
  </headerFooter>
  <drawing r:id="rId4"/>
  <legacyDrawing r:id="rId3"/>
  <oleObjects>
    <oleObject progId="Equation.3" shapeId="742349" r:id="rId1"/>
    <oleObject progId="Equation.3" shapeId="74235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PageLayoutView="0" workbookViewId="0" topLeftCell="A1">
      <selection activeCell="C12" sqref="C12:C13"/>
    </sheetView>
  </sheetViews>
  <sheetFormatPr defaultColWidth="11.421875" defaultRowHeight="12.75"/>
  <cols>
    <col min="1" max="1" width="11.57421875" style="0" customWidth="1"/>
    <col min="2" max="2" width="8.421875" style="0" customWidth="1"/>
    <col min="3" max="3" width="9.140625" style="0" customWidth="1"/>
    <col min="4" max="4" width="12.57421875" style="0" bestFit="1" customWidth="1"/>
    <col min="5" max="5" width="10.421875" style="0" customWidth="1"/>
    <col min="6" max="6" width="11.00390625" style="0" customWidth="1"/>
    <col min="7" max="7" width="12.28125" style="0" bestFit="1" customWidth="1"/>
  </cols>
  <sheetData>
    <row r="1" spans="1:5" ht="18">
      <c r="A1" s="2" t="s">
        <v>9</v>
      </c>
      <c r="E1" s="37" t="s">
        <v>8</v>
      </c>
    </row>
    <row r="2" ht="12.75">
      <c r="E2" s="37" t="s">
        <v>7</v>
      </c>
    </row>
    <row r="3" spans="1:2" ht="18">
      <c r="A3" s="1"/>
      <c r="B3" s="2"/>
    </row>
    <row r="4" spans="1:8" ht="15.75">
      <c r="A4" s="4" t="s">
        <v>24</v>
      </c>
      <c r="B4" s="4" t="s">
        <v>25</v>
      </c>
      <c r="C4" s="4" t="s">
        <v>26</v>
      </c>
      <c r="D4" s="4" t="s">
        <v>29</v>
      </c>
      <c r="E4" s="4" t="s">
        <v>27</v>
      </c>
      <c r="F4" s="5" t="s">
        <v>28</v>
      </c>
      <c r="G4" s="4" t="s">
        <v>30</v>
      </c>
      <c r="H4" s="4" t="s">
        <v>41</v>
      </c>
    </row>
    <row r="5" spans="1:8" ht="15">
      <c r="A5" s="9">
        <v>1</v>
      </c>
      <c r="B5" s="8">
        <v>13.7</v>
      </c>
      <c r="C5" s="8">
        <v>17.8</v>
      </c>
      <c r="D5" s="7"/>
      <c r="E5" s="9"/>
      <c r="F5" s="40"/>
      <c r="G5" s="45"/>
      <c r="H5" s="45"/>
    </row>
    <row r="6" spans="1:8" ht="15">
      <c r="A6" s="9">
        <v>2</v>
      </c>
      <c r="B6" s="8">
        <v>23.2</v>
      </c>
      <c r="C6" s="8">
        <v>39</v>
      </c>
      <c r="D6" s="7"/>
      <c r="E6" s="9"/>
      <c r="F6" s="40"/>
      <c r="G6" s="45"/>
      <c r="H6" s="45"/>
    </row>
    <row r="7" spans="1:8" ht="15">
      <c r="A7" s="9">
        <v>3</v>
      </c>
      <c r="B7" s="8">
        <v>6.9</v>
      </c>
      <c r="C7" s="8">
        <v>12.8</v>
      </c>
      <c r="D7" s="7"/>
      <c r="E7" s="9"/>
      <c r="F7" s="40"/>
      <c r="G7" s="45"/>
      <c r="H7" s="45"/>
    </row>
    <row r="8" spans="1:8" ht="15">
      <c r="A8" s="7">
        <v>4</v>
      </c>
      <c r="B8" s="8">
        <v>16.8</v>
      </c>
      <c r="C8" s="8">
        <v>24.2</v>
      </c>
      <c r="D8" s="7"/>
      <c r="E8" s="9"/>
      <c r="F8" s="40"/>
      <c r="G8" s="45"/>
      <c r="H8" s="45"/>
    </row>
    <row r="9" spans="1:8" ht="15">
      <c r="A9" s="7">
        <v>5</v>
      </c>
      <c r="B9" s="8">
        <v>12.3</v>
      </c>
      <c r="C9" s="8">
        <v>17.2</v>
      </c>
      <c r="D9" s="7"/>
      <c r="E9" s="9"/>
      <c r="F9" s="40"/>
      <c r="G9" s="45"/>
      <c r="H9" s="45"/>
    </row>
    <row r="10" spans="1:8" ht="15.75">
      <c r="A10" s="10"/>
      <c r="B10" s="11">
        <f>SUM(B5:B9)</f>
        <v>72.89999999999999</v>
      </c>
      <c r="C10" s="11">
        <f>SUM(C5:C9)</f>
        <v>111</v>
      </c>
      <c r="D10" s="11"/>
      <c r="E10" s="11"/>
      <c r="F10" s="56"/>
      <c r="G10" s="11"/>
      <c r="H10" s="11"/>
    </row>
    <row r="11" spans="1:7" ht="12.75">
      <c r="A11" s="12"/>
      <c r="B11" s="12"/>
      <c r="C11" s="12"/>
      <c r="D11" s="12"/>
      <c r="E11" s="12"/>
      <c r="F11" s="12"/>
      <c r="G11" s="13"/>
    </row>
    <row r="12" spans="2:7" ht="15">
      <c r="B12" s="14" t="s">
        <v>10</v>
      </c>
      <c r="C12" s="47"/>
      <c r="D12" s="72" t="s">
        <v>49</v>
      </c>
      <c r="E12" s="73"/>
      <c r="F12" s="12"/>
      <c r="G12" s="13"/>
    </row>
    <row r="13" spans="2:6" ht="15.75">
      <c r="B13" s="15" t="s">
        <v>11</v>
      </c>
      <c r="C13" s="47"/>
      <c r="D13" s="72" t="s">
        <v>48</v>
      </c>
      <c r="E13" s="73"/>
      <c r="F13" s="18"/>
    </row>
    <row r="14" spans="1:7" ht="12.75">
      <c r="A14" s="16"/>
      <c r="B14" s="17"/>
      <c r="C14" s="6"/>
      <c r="D14" s="72" t="s">
        <v>50</v>
      </c>
      <c r="E14" s="74"/>
      <c r="F14" s="72" t="s">
        <v>51</v>
      </c>
      <c r="G14" s="74"/>
    </row>
    <row r="24" ht="12.75">
      <c r="A24" t="s">
        <v>52</v>
      </c>
    </row>
  </sheetData>
  <sheetProtection/>
  <printOptions/>
  <pageMargins left="0.787401575" right="0.787401575" top="0.71" bottom="0.75" header="0.4921259845" footer="0.4921259845"/>
  <pageSetup fitToHeight="1" fitToWidth="1" horizontalDpi="600" verticalDpi="600" orientation="landscape" paperSize="9" scale="99" r:id="rId5"/>
  <headerFooter alignWithMargins="0">
    <oddFooter>&amp;L(C) P.Schmidt -- &amp;F; &amp;A&amp;RSeite &amp;P (von &amp;N)  --  &amp;D;&amp;T</oddFooter>
  </headerFooter>
  <drawing r:id="rId4"/>
  <legacyDrawing r:id="rId3"/>
  <oleObjects>
    <oleObject progId="Equation.3" shapeId="1103884" r:id="rId1"/>
    <oleObject progId="Equation.3" shapeId="1103885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="70" zoomScaleNormal="70" zoomScalePageLayoutView="0" workbookViewId="0" topLeftCell="A1">
      <selection activeCell="A2" sqref="A2"/>
    </sheetView>
  </sheetViews>
  <sheetFormatPr defaultColWidth="11.421875" defaultRowHeight="12.75"/>
  <cols>
    <col min="1" max="1" width="6.00390625" style="0" customWidth="1"/>
    <col min="2" max="2" width="14.00390625" style="0" customWidth="1"/>
    <col min="3" max="3" width="18.28125" style="0" customWidth="1"/>
    <col min="4" max="4" width="20.28125" style="0" customWidth="1"/>
    <col min="5" max="5" width="16.7109375" style="0" customWidth="1"/>
    <col min="9" max="9" width="15.57421875" style="0" customWidth="1"/>
    <col min="10" max="10" width="14.28125" style="0" customWidth="1"/>
    <col min="11" max="11" width="12.140625" style="0" customWidth="1"/>
    <col min="13" max="15" width="12.00390625" style="0" bestFit="1" customWidth="1"/>
    <col min="16" max="16" width="17.421875" style="0" customWidth="1"/>
    <col min="17" max="17" width="5.28125" style="0" customWidth="1"/>
    <col min="18" max="18" width="14.00390625" style="0" customWidth="1"/>
  </cols>
  <sheetData>
    <row r="1" spans="1:17" ht="26.25">
      <c r="A1" s="19" t="s">
        <v>20</v>
      </c>
      <c r="B1" s="20"/>
      <c r="C1" s="20"/>
      <c r="D1" s="20"/>
      <c r="E1" s="20" t="s">
        <v>21</v>
      </c>
      <c r="M1" s="20"/>
      <c r="N1" s="20"/>
      <c r="O1" s="20"/>
      <c r="P1" s="20"/>
      <c r="Q1" s="20"/>
    </row>
    <row r="2" spans="1:17" ht="26.25">
      <c r="A2" s="19"/>
      <c r="B2" s="20"/>
      <c r="C2" s="20"/>
      <c r="D2" s="20"/>
      <c r="E2" s="46" t="s">
        <v>19</v>
      </c>
      <c r="M2" s="46"/>
      <c r="N2" s="46"/>
      <c r="O2" s="46"/>
      <c r="P2" s="46"/>
      <c r="Q2" s="46"/>
    </row>
    <row r="3" spans="1:18" ht="40.5">
      <c r="A3" s="21"/>
      <c r="B3" s="22" t="s">
        <v>12</v>
      </c>
      <c r="C3" s="27" t="s">
        <v>14</v>
      </c>
      <c r="D3" s="22" t="s">
        <v>13</v>
      </c>
      <c r="E3" s="23" t="s">
        <v>15</v>
      </c>
      <c r="M3" s="61"/>
      <c r="N3" s="61"/>
      <c r="O3" s="61"/>
      <c r="P3" s="61"/>
      <c r="Q3" s="61"/>
      <c r="R3" s="20"/>
    </row>
    <row r="4" spans="1:18" ht="20.25">
      <c r="A4" s="34"/>
      <c r="B4" s="35" t="s">
        <v>22</v>
      </c>
      <c r="C4" s="35" t="s">
        <v>23</v>
      </c>
      <c r="D4" s="36" t="s">
        <v>6</v>
      </c>
      <c r="E4" s="36" t="s">
        <v>6</v>
      </c>
      <c r="M4" s="62"/>
      <c r="N4" s="62"/>
      <c r="O4" s="62"/>
      <c r="P4" s="62"/>
      <c r="Q4" s="62"/>
      <c r="R4" s="20"/>
    </row>
    <row r="5" spans="1:18" ht="19.5" customHeight="1">
      <c r="A5" s="24" t="s">
        <v>0</v>
      </c>
      <c r="B5" s="66" t="s">
        <v>43</v>
      </c>
      <c r="C5" s="25" t="s">
        <v>2</v>
      </c>
      <c r="D5" s="25" t="s">
        <v>3</v>
      </c>
      <c r="E5" s="26" t="s">
        <v>4</v>
      </c>
      <c r="M5" s="63"/>
      <c r="N5" s="63"/>
      <c r="O5" s="63"/>
      <c r="P5" s="63"/>
      <c r="Q5" s="63"/>
      <c r="R5" s="20"/>
    </row>
    <row r="6" spans="1:19" ht="20.25">
      <c r="A6" s="30" t="s">
        <v>5</v>
      </c>
      <c r="B6" s="67" t="s">
        <v>12</v>
      </c>
      <c r="C6" s="41" t="s">
        <v>16</v>
      </c>
      <c r="D6" s="42" t="s">
        <v>17</v>
      </c>
      <c r="E6" s="43" t="s">
        <v>18</v>
      </c>
      <c r="M6" s="64" t="s">
        <v>44</v>
      </c>
      <c r="N6" s="64" t="s">
        <v>45</v>
      </c>
      <c r="O6" s="64" t="s">
        <v>46</v>
      </c>
      <c r="P6" s="64" t="s">
        <v>47</v>
      </c>
      <c r="Q6" s="64"/>
      <c r="R6" s="20" t="s">
        <v>42</v>
      </c>
      <c r="S6" s="20" t="s">
        <v>42</v>
      </c>
    </row>
    <row r="7" spans="1:19" ht="20.25">
      <c r="A7" s="31">
        <v>1</v>
      </c>
      <c r="B7" s="68">
        <v>25000</v>
      </c>
      <c r="C7" s="57">
        <v>2000</v>
      </c>
      <c r="D7" s="57">
        <v>12000</v>
      </c>
      <c r="E7" s="44">
        <v>7</v>
      </c>
      <c r="M7" s="71">
        <v>0</v>
      </c>
      <c r="N7" s="71">
        <v>1</v>
      </c>
      <c r="O7" s="71">
        <v>0</v>
      </c>
      <c r="P7" s="71">
        <v>0</v>
      </c>
      <c r="Q7" s="65"/>
      <c r="R7" s="20">
        <f aca="true" t="shared" si="0" ref="R7:R16">0.0929*C7-612.67</f>
        <v>-426.87</v>
      </c>
      <c r="S7" s="60">
        <f aca="true" t="shared" si="1" ref="S7:S16">9011+8.48*C7</f>
        <v>25971</v>
      </c>
    </row>
    <row r="8" spans="1:19" ht="20.25">
      <c r="A8" s="32">
        <v>2</v>
      </c>
      <c r="B8" s="69">
        <v>18500</v>
      </c>
      <c r="C8" s="58">
        <v>1000</v>
      </c>
      <c r="D8" s="58">
        <v>11000</v>
      </c>
      <c r="E8" s="38">
        <v>10</v>
      </c>
      <c r="M8" s="71">
        <v>0</v>
      </c>
      <c r="N8" s="71">
        <v>0</v>
      </c>
      <c r="O8" s="71">
        <v>1</v>
      </c>
      <c r="P8" s="71">
        <v>0</v>
      </c>
      <c r="Q8" s="65"/>
      <c r="R8" s="20">
        <f t="shared" si="0"/>
        <v>-519.77</v>
      </c>
      <c r="S8" s="60">
        <f t="shared" si="1"/>
        <v>17491</v>
      </c>
    </row>
    <row r="9" spans="1:19" ht="20.25">
      <c r="A9" s="32">
        <v>3</v>
      </c>
      <c r="B9" s="69">
        <v>17500</v>
      </c>
      <c r="C9" s="58">
        <v>1000</v>
      </c>
      <c r="D9" s="58">
        <v>10000</v>
      </c>
      <c r="E9" s="38">
        <v>9.95</v>
      </c>
      <c r="M9" s="71">
        <v>0</v>
      </c>
      <c r="N9" s="71">
        <v>0</v>
      </c>
      <c r="O9" s="71">
        <v>0</v>
      </c>
      <c r="P9" s="71">
        <v>1</v>
      </c>
      <c r="Q9" s="65"/>
      <c r="R9" s="20">
        <f t="shared" si="0"/>
        <v>-519.77</v>
      </c>
      <c r="S9" s="60">
        <f t="shared" si="1"/>
        <v>17491</v>
      </c>
    </row>
    <row r="10" spans="1:19" ht="20.25">
      <c r="A10" s="32">
        <v>4</v>
      </c>
      <c r="B10" s="69">
        <v>14500</v>
      </c>
      <c r="C10" s="58">
        <v>800</v>
      </c>
      <c r="D10" s="58">
        <v>7000</v>
      </c>
      <c r="E10" s="38">
        <v>11.5</v>
      </c>
      <c r="M10" s="71">
        <v>1</v>
      </c>
      <c r="N10" s="71">
        <v>1</v>
      </c>
      <c r="O10" s="71">
        <v>0</v>
      </c>
      <c r="P10" s="71">
        <v>0</v>
      </c>
      <c r="Q10" s="65"/>
      <c r="R10" s="20">
        <f t="shared" si="0"/>
        <v>-538.3499999999999</v>
      </c>
      <c r="S10" s="60">
        <f t="shared" si="1"/>
        <v>15795</v>
      </c>
    </row>
    <row r="11" spans="1:19" ht="20.25">
      <c r="A11" s="32">
        <v>5</v>
      </c>
      <c r="B11" s="69">
        <v>9500</v>
      </c>
      <c r="C11" s="58">
        <v>300</v>
      </c>
      <c r="D11" s="58">
        <v>5000</v>
      </c>
      <c r="E11" s="38">
        <v>13</v>
      </c>
      <c r="M11" s="71">
        <v>0</v>
      </c>
      <c r="N11" s="71">
        <v>0</v>
      </c>
      <c r="O11" s="71">
        <v>1</v>
      </c>
      <c r="P11" s="71">
        <v>0</v>
      </c>
      <c r="Q11" s="65"/>
      <c r="R11" s="20">
        <f t="shared" si="0"/>
        <v>-584.8</v>
      </c>
      <c r="S11" s="60">
        <f t="shared" si="1"/>
        <v>11555</v>
      </c>
    </row>
    <row r="12" spans="1:19" ht="20.25">
      <c r="A12" s="32">
        <v>6</v>
      </c>
      <c r="B12" s="69">
        <v>22000</v>
      </c>
      <c r="C12" s="58">
        <v>1200</v>
      </c>
      <c r="D12" s="58">
        <v>11000</v>
      </c>
      <c r="E12" s="38">
        <v>8</v>
      </c>
      <c r="M12" s="71">
        <v>1</v>
      </c>
      <c r="N12" s="71">
        <v>1</v>
      </c>
      <c r="O12" s="71">
        <v>0</v>
      </c>
      <c r="P12" s="71">
        <v>0</v>
      </c>
      <c r="Q12" s="65"/>
      <c r="R12" s="20">
        <f t="shared" si="0"/>
        <v>-501.18999999999994</v>
      </c>
      <c r="S12" s="60">
        <f t="shared" si="1"/>
        <v>19187</v>
      </c>
    </row>
    <row r="13" spans="1:19" ht="20.25">
      <c r="A13" s="32">
        <v>7</v>
      </c>
      <c r="B13" s="69">
        <v>18000</v>
      </c>
      <c r="C13" s="58">
        <v>800</v>
      </c>
      <c r="D13" s="58">
        <v>12000</v>
      </c>
      <c r="E13" s="38">
        <v>8</v>
      </c>
      <c r="M13" s="71">
        <v>1</v>
      </c>
      <c r="N13" s="71">
        <v>1</v>
      </c>
      <c r="O13" s="71">
        <v>0</v>
      </c>
      <c r="P13" s="71">
        <v>0</v>
      </c>
      <c r="Q13" s="65"/>
      <c r="R13" s="20">
        <f t="shared" si="0"/>
        <v>-538.3499999999999</v>
      </c>
      <c r="S13" s="60">
        <f t="shared" si="1"/>
        <v>15795</v>
      </c>
    </row>
    <row r="14" spans="1:19" ht="20.25">
      <c r="A14" s="32">
        <v>8</v>
      </c>
      <c r="B14" s="69">
        <v>19500</v>
      </c>
      <c r="C14" s="58">
        <v>1000</v>
      </c>
      <c r="D14" s="58">
        <v>9000</v>
      </c>
      <c r="E14" s="38">
        <v>9</v>
      </c>
      <c r="M14" s="71">
        <v>0</v>
      </c>
      <c r="N14" s="71">
        <v>0</v>
      </c>
      <c r="O14" s="71">
        <v>0</v>
      </c>
      <c r="P14" s="71">
        <v>1</v>
      </c>
      <c r="Q14" s="65"/>
      <c r="R14" s="20">
        <f t="shared" si="0"/>
        <v>-519.77</v>
      </c>
      <c r="S14" s="60">
        <f t="shared" si="1"/>
        <v>17491</v>
      </c>
    </row>
    <row r="15" spans="1:19" ht="20.25">
      <c r="A15" s="32">
        <v>9</v>
      </c>
      <c r="B15" s="69">
        <v>16500</v>
      </c>
      <c r="C15" s="58">
        <v>1200</v>
      </c>
      <c r="D15" s="58">
        <v>8000</v>
      </c>
      <c r="E15" s="38">
        <v>10</v>
      </c>
      <c r="M15" s="71">
        <v>0</v>
      </c>
      <c r="N15" s="71">
        <v>0</v>
      </c>
      <c r="O15" s="71">
        <v>1</v>
      </c>
      <c r="P15" s="71">
        <v>0</v>
      </c>
      <c r="Q15" s="65"/>
      <c r="R15" s="20">
        <f t="shared" si="0"/>
        <v>-501.18999999999994</v>
      </c>
      <c r="S15" s="60">
        <f t="shared" si="1"/>
        <v>19187</v>
      </c>
    </row>
    <row r="16" spans="1:19" s="3" customFormat="1" ht="20.25">
      <c r="A16" s="33">
        <v>10</v>
      </c>
      <c r="B16" s="70">
        <v>19000</v>
      </c>
      <c r="C16" s="59">
        <v>1300</v>
      </c>
      <c r="D16" s="59">
        <v>6000</v>
      </c>
      <c r="E16" s="39">
        <v>9.95</v>
      </c>
      <c r="M16" s="71">
        <v>1</v>
      </c>
      <c r="N16" s="71">
        <v>1</v>
      </c>
      <c r="O16" s="71">
        <v>0</v>
      </c>
      <c r="P16" s="71">
        <v>0</v>
      </c>
      <c r="Q16" s="65"/>
      <c r="R16" s="20">
        <f t="shared" si="0"/>
        <v>-491.9</v>
      </c>
      <c r="S16" s="60">
        <f t="shared" si="1"/>
        <v>20035</v>
      </c>
    </row>
    <row r="17" spans="1:17" ht="15">
      <c r="A17" s="3"/>
      <c r="B17" s="28"/>
      <c r="C17" s="28"/>
      <c r="D17" s="28"/>
      <c r="E17" s="29"/>
      <c r="M17" s="29"/>
      <c r="N17" s="29"/>
      <c r="O17" s="29"/>
      <c r="P17" s="29"/>
      <c r="Q17" s="29"/>
    </row>
    <row r="38" ht="15">
      <c r="A38" s="3"/>
    </row>
  </sheetData>
  <sheetProtection/>
  <printOptions/>
  <pageMargins left="0.54" right="0.787401575" top="0.65" bottom="0.7" header="0.4921259845" footer="0.4921259845"/>
  <pageSetup fitToHeight="1" fitToWidth="1" horizontalDpi="600" verticalDpi="600" orientation="landscape" paperSize="9" scale="75" r:id="rId2"/>
  <headerFooter alignWithMargins="0">
    <oddFooter>&amp;L(C) P.Schmidt -- &amp;F; &amp;A&amp;RSeite &amp;P (von &amp;N)  --  &amp;D;&amp;T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zoomScale="115" zoomScaleNormal="115" zoomScalePageLayoutView="0" workbookViewId="0" topLeftCell="A1">
      <selection activeCell="C22" sqref="C22"/>
    </sheetView>
  </sheetViews>
  <sheetFormatPr defaultColWidth="11.421875" defaultRowHeight="12.75"/>
  <cols>
    <col min="1" max="1" width="6.00390625" style="0" customWidth="1"/>
    <col min="2" max="2" width="14.00390625" style="0" customWidth="1"/>
    <col min="3" max="3" width="18.28125" style="0" customWidth="1"/>
    <col min="4" max="4" width="18.421875" style="0" customWidth="1"/>
    <col min="5" max="5" width="16.7109375" style="0" customWidth="1"/>
    <col min="6" max="6" width="3.8515625" style="0" customWidth="1"/>
    <col min="11" max="11" width="15.57421875" style="0" customWidth="1"/>
    <col min="12" max="12" width="14.28125" style="0" customWidth="1"/>
    <col min="13" max="13" width="12.140625" style="0" customWidth="1"/>
  </cols>
  <sheetData>
    <row r="1" spans="1:5" ht="26.25">
      <c r="A1" s="19" t="s">
        <v>32</v>
      </c>
      <c r="B1" s="20"/>
      <c r="C1" s="20"/>
      <c r="D1" s="20"/>
      <c r="E1" s="48"/>
    </row>
    <row r="2" spans="1:5" ht="13.5" customHeight="1">
      <c r="A2" s="19"/>
      <c r="B2" s="20"/>
      <c r="C2" s="20"/>
      <c r="D2" s="20"/>
      <c r="E2" s="48"/>
    </row>
    <row r="3" spans="1:6" ht="40.5">
      <c r="A3" s="21"/>
      <c r="B3" s="22" t="s">
        <v>33</v>
      </c>
      <c r="C3" s="27" t="s">
        <v>34</v>
      </c>
      <c r="D3" s="22" t="s">
        <v>35</v>
      </c>
      <c r="E3" s="23" t="s">
        <v>36</v>
      </c>
      <c r="F3" s="20"/>
    </row>
    <row r="4" spans="1:6" ht="20.25">
      <c r="A4" s="34"/>
      <c r="B4" s="35" t="s">
        <v>37</v>
      </c>
      <c r="C4" s="35" t="s">
        <v>38</v>
      </c>
      <c r="D4" s="35" t="s">
        <v>39</v>
      </c>
      <c r="E4" s="36" t="s">
        <v>40</v>
      </c>
      <c r="F4" s="20"/>
    </row>
    <row r="5" spans="1:6" ht="19.5" customHeight="1">
      <c r="A5" s="24" t="s">
        <v>0</v>
      </c>
      <c r="B5" s="25" t="s">
        <v>1</v>
      </c>
      <c r="C5" s="25" t="s">
        <v>2</v>
      </c>
      <c r="D5" s="25" t="s">
        <v>3</v>
      </c>
      <c r="E5" s="26" t="s">
        <v>4</v>
      </c>
      <c r="F5" s="20"/>
    </row>
    <row r="6" spans="1:6" ht="20.25">
      <c r="A6" s="30" t="s">
        <v>5</v>
      </c>
      <c r="B6" s="35" t="s">
        <v>37</v>
      </c>
      <c r="C6" s="35" t="s">
        <v>38</v>
      </c>
      <c r="D6" s="35" t="s">
        <v>39</v>
      </c>
      <c r="E6" s="36" t="s">
        <v>40</v>
      </c>
      <c r="F6" s="20"/>
    </row>
    <row r="7" spans="1:6" ht="20.25">
      <c r="A7" s="31">
        <v>1</v>
      </c>
      <c r="B7" s="49">
        <f>5+0.1*C7-0.005*D7+0.0002*E7-0.05*C7^1.2+F7</f>
        <v>16.03318963028361</v>
      </c>
      <c r="C7" s="49">
        <v>50</v>
      </c>
      <c r="D7" s="50">
        <f aca="true" t="shared" si="0" ref="D7:D16">C7^2</f>
        <v>2500</v>
      </c>
      <c r="E7" s="51">
        <f aca="true" t="shared" si="1" ref="E7:E16">C7^3</f>
        <v>125000</v>
      </c>
      <c r="F7" s="20">
        <v>-1</v>
      </c>
    </row>
    <row r="8" spans="1:6" ht="20.25">
      <c r="A8" s="32">
        <v>2</v>
      </c>
      <c r="B8" s="49">
        <f aca="true" t="shared" si="2" ref="B8:B16">5+0.1*C8-0.005*D8+0.0002*E8-0.005*C8^1.2+F8</f>
        <v>8.873100308486194</v>
      </c>
      <c r="C8" s="52">
        <v>23</v>
      </c>
      <c r="D8" s="50">
        <f t="shared" si="0"/>
        <v>529</v>
      </c>
      <c r="E8" s="51">
        <f t="shared" si="1"/>
        <v>12167</v>
      </c>
      <c r="F8" s="20">
        <v>2</v>
      </c>
    </row>
    <row r="9" spans="1:6" ht="20.25">
      <c r="A9" s="32">
        <v>3</v>
      </c>
      <c r="B9" s="49">
        <f t="shared" si="2"/>
        <v>10.13665243205502</v>
      </c>
      <c r="C9" s="52">
        <v>34</v>
      </c>
      <c r="D9" s="50">
        <f t="shared" si="0"/>
        <v>1156</v>
      </c>
      <c r="E9" s="51">
        <f t="shared" si="1"/>
        <v>39304</v>
      </c>
      <c r="F9" s="20">
        <v>0</v>
      </c>
    </row>
    <row r="10" spans="1:6" ht="20.25">
      <c r="A10" s="32">
        <v>4</v>
      </c>
      <c r="B10" s="49">
        <f t="shared" si="2"/>
        <v>36.519620053420184</v>
      </c>
      <c r="C10" s="52">
        <v>60</v>
      </c>
      <c r="D10" s="50">
        <f t="shared" si="0"/>
        <v>3600</v>
      </c>
      <c r="E10" s="51">
        <f t="shared" si="1"/>
        <v>216000</v>
      </c>
      <c r="F10" s="20">
        <v>1</v>
      </c>
    </row>
    <row r="11" spans="1:6" ht="20.25">
      <c r="A11" s="32">
        <v>5</v>
      </c>
      <c r="B11" s="49">
        <f t="shared" si="2"/>
        <v>4.18596577878306</v>
      </c>
      <c r="C11" s="52">
        <v>18</v>
      </c>
      <c r="D11" s="50">
        <f t="shared" si="0"/>
        <v>324</v>
      </c>
      <c r="E11" s="51">
        <f t="shared" si="1"/>
        <v>5832</v>
      </c>
      <c r="F11" s="20">
        <v>-2</v>
      </c>
    </row>
    <row r="12" spans="1:6" ht="20.25">
      <c r="A12" s="32">
        <v>6</v>
      </c>
      <c r="B12" s="49">
        <f t="shared" si="2"/>
        <v>7.705483919011611</v>
      </c>
      <c r="C12" s="52">
        <v>22</v>
      </c>
      <c r="D12" s="50">
        <f t="shared" si="0"/>
        <v>484</v>
      </c>
      <c r="E12" s="51">
        <f t="shared" si="1"/>
        <v>10648</v>
      </c>
      <c r="F12" s="20">
        <v>1</v>
      </c>
    </row>
    <row r="13" spans="1:6" ht="20.25">
      <c r="A13" s="32">
        <v>7</v>
      </c>
      <c r="B13" s="49">
        <f t="shared" si="2"/>
        <v>9.295611602904874</v>
      </c>
      <c r="C13" s="52">
        <v>19</v>
      </c>
      <c r="D13" s="50">
        <f t="shared" si="0"/>
        <v>361</v>
      </c>
      <c r="E13" s="51">
        <f t="shared" si="1"/>
        <v>6859</v>
      </c>
      <c r="F13" s="20">
        <v>3</v>
      </c>
    </row>
    <row r="14" spans="1:6" ht="20.25">
      <c r="A14" s="32">
        <v>8</v>
      </c>
      <c r="B14" s="49">
        <f t="shared" si="2"/>
        <v>4.705483919011611</v>
      </c>
      <c r="C14" s="52">
        <v>22</v>
      </c>
      <c r="D14" s="50">
        <f t="shared" si="0"/>
        <v>484</v>
      </c>
      <c r="E14" s="51">
        <f t="shared" si="1"/>
        <v>10648</v>
      </c>
      <c r="F14" s="20">
        <v>-2</v>
      </c>
    </row>
    <row r="15" spans="1:6" ht="20.25">
      <c r="A15" s="32">
        <v>9</v>
      </c>
      <c r="B15" s="49">
        <f t="shared" si="2"/>
        <v>7.295611602904873</v>
      </c>
      <c r="C15" s="52">
        <v>19</v>
      </c>
      <c r="D15" s="50">
        <f t="shared" si="0"/>
        <v>361</v>
      </c>
      <c r="E15" s="51">
        <f t="shared" si="1"/>
        <v>6859</v>
      </c>
      <c r="F15" s="20">
        <v>1</v>
      </c>
    </row>
    <row r="16" spans="1:6" s="3" customFormat="1" ht="20.25">
      <c r="A16" s="33">
        <v>10</v>
      </c>
      <c r="B16" s="49">
        <f t="shared" si="2"/>
        <v>13.381744178963492</v>
      </c>
      <c r="C16" s="53">
        <v>40</v>
      </c>
      <c r="D16" s="54">
        <f t="shared" si="0"/>
        <v>1600</v>
      </c>
      <c r="E16" s="55">
        <f t="shared" si="1"/>
        <v>64000</v>
      </c>
      <c r="F16" s="3">
        <v>0</v>
      </c>
    </row>
    <row r="17" spans="1:5" ht="15">
      <c r="A17" s="3"/>
      <c r="B17" s="28"/>
      <c r="C17" s="28"/>
      <c r="D17" s="28"/>
      <c r="E17" s="29"/>
    </row>
    <row r="36" ht="18">
      <c r="A36" s="2" t="s">
        <v>31</v>
      </c>
    </row>
    <row r="38" ht="15">
      <c r="A38" s="3"/>
    </row>
  </sheetData>
  <sheetProtection/>
  <printOptions/>
  <pageMargins left="0.54" right="0.787401575" top="0.65" bottom="0.7" header="0.4921259845" footer="0.4921259845"/>
  <pageSetup fitToHeight="1" fitToWidth="1" horizontalDpi="600" verticalDpi="600" orientation="portrait" paperSize="9" scale="54" r:id="rId2"/>
  <headerFooter alignWithMargins="0">
    <oddFooter>&amp;L(C) P.Schmidt -- &amp;F; &amp;A&amp;RSeite &amp;P (von &amp;N)  --  &amp;D;&amp;T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Hochschule Bremen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Begleitdaten zum Master Kurs</dc:title>
  <dc:subject>Deskriptive Statistik</dc:subject>
  <dc:creator>Prof. Dr. Peter Schmidt</dc:creator>
  <cp:keywords/>
  <dc:description/>
  <cp:lastModifiedBy>Peter Schmidt</cp:lastModifiedBy>
  <cp:lastPrinted>2008-12-15T22:21:39Z</cp:lastPrinted>
  <dcterms:created xsi:type="dcterms:W3CDTF">2001-02-25T11:38:33Z</dcterms:created>
  <dcterms:modified xsi:type="dcterms:W3CDTF">2014-01-23T13:42:08Z</dcterms:modified>
  <cp:category/>
  <cp:version/>
  <cp:contentType/>
  <cp:contentStatus/>
</cp:coreProperties>
</file>