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5775" windowHeight="3615" tabRatio="667" activeTab="0"/>
  </bookViews>
  <sheets>
    <sheet name="Deckblatt" sheetId="1" r:id="rId1"/>
    <sheet name="1. Multiple Choice" sheetId="2" r:id="rId2"/>
    <sheet name="2 bajuvarischer Euro" sheetId="3" r:id="rId3"/>
    <sheet name="3. BüMaSho" sheetId="4" r:id="rId4"/>
    <sheet name="4 Reiselust" sheetId="5" r:id="rId5"/>
    <sheet name="5. Bahnhofspflaster" sheetId="6" r:id="rId6"/>
    <sheet name="Vorlage Hypothesentest" sheetId="7" r:id="rId7"/>
    <sheet name="Hypothesentest mit t-Verteilung" sheetId="8" r:id="rId8"/>
    <sheet name="Differenzentest" sheetId="9" r:id="rId9"/>
  </sheets>
  <definedNames>
    <definedName name="n_1" localSheetId="8">'Differenzentest'!$B$6</definedName>
    <definedName name="n_1">#REF!</definedName>
    <definedName name="n_2" localSheetId="8">'Differenzentest'!$D$6</definedName>
    <definedName name="n_2">#REF!</definedName>
    <definedName name="s_1" localSheetId="8">'Differenzentest'!$B$4</definedName>
    <definedName name="s_1">#REF!</definedName>
    <definedName name="s_2" localSheetId="8">'Differenzentest'!$D$4</definedName>
    <definedName name="s_2">#REF!</definedName>
    <definedName name="xq_1">#REF!</definedName>
    <definedName name="xq_2">#REF!</definedName>
    <definedName name="xq1">'Differenzentest'!$B$5</definedName>
    <definedName name="xq2">'Differenzentest'!$D$5</definedName>
  </definedNames>
  <calcPr fullCalcOnLoad="1"/>
</workbook>
</file>

<file path=xl/sharedStrings.xml><?xml version="1.0" encoding="utf-8"?>
<sst xmlns="http://schemas.openxmlformats.org/spreadsheetml/2006/main" count="216" uniqueCount="173">
  <si>
    <t xml:space="preserve">Vorgegebene Werte: </t>
  </si>
  <si>
    <t>(Eingerahmte Felder werden errechnet)</t>
  </si>
  <si>
    <t>s</t>
  </si>
  <si>
    <t>x_quer</t>
  </si>
  <si>
    <t xml:space="preserve">daraus errechnet: </t>
  </si>
  <si>
    <t>a</t>
  </si>
  <si>
    <t>n</t>
  </si>
  <si>
    <t>Sigma Xquer</t>
  </si>
  <si>
    <t>Seiten:</t>
  </si>
  <si>
    <t>N</t>
  </si>
  <si>
    <t>n/N</t>
  </si>
  <si>
    <t xml:space="preserve">Entscheidung: </t>
  </si>
  <si>
    <t xml:space="preserve"> ==&gt;</t>
  </si>
  <si>
    <t>(D.h. Fragestellung "andersherum" als oben)</t>
  </si>
  <si>
    <t xml:space="preserve">          =</t>
  </si>
  <si>
    <r>
      <t xml:space="preserve"> --&gt;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oder s:</t>
    </r>
  </si>
  <si>
    <r>
      <t>m</t>
    </r>
    <r>
      <rPr>
        <vertAlign val="subscript"/>
        <sz val="10"/>
        <rFont val="Symbol"/>
        <family val="1"/>
      </rPr>
      <t>0</t>
    </r>
  </si>
  <si>
    <r>
      <t>Ablesewert z</t>
    </r>
    <r>
      <rPr>
        <b/>
        <vertAlign val="subscript"/>
        <sz val="10"/>
        <rFont val="Arial"/>
        <family val="2"/>
      </rPr>
      <t>c</t>
    </r>
  </si>
  <si>
    <r>
      <t>kritisches</t>
    </r>
    <r>
      <rPr>
        <b/>
        <sz val="12"/>
        <color indexed="12"/>
        <rFont val="Arial"/>
        <family val="2"/>
      </rPr>
      <t xml:space="preserve"> </t>
    </r>
    <r>
      <rPr>
        <sz val="12"/>
        <color indexed="12"/>
        <rFont val="Arial"/>
        <family val="2"/>
      </rPr>
      <t>|</t>
    </r>
    <r>
      <rPr>
        <b/>
        <sz val="12"/>
        <color indexed="12"/>
        <rFont val="Arial"/>
        <family val="2"/>
      </rPr>
      <t>z</t>
    </r>
    <r>
      <rPr>
        <b/>
        <vertAlign val="subscript"/>
        <sz val="12"/>
        <color indexed="12"/>
        <rFont val="Arial"/>
        <family val="2"/>
      </rPr>
      <t>c</t>
    </r>
    <r>
      <rPr>
        <sz val="12"/>
        <color indexed="12"/>
        <rFont val="Arial"/>
        <family val="2"/>
      </rPr>
      <t>|</t>
    </r>
  </si>
  <si>
    <r>
      <t xml:space="preserve">bzw. </t>
    </r>
    <r>
      <rPr>
        <sz val="10"/>
        <color indexed="17"/>
        <rFont val="Symbol"/>
        <family val="1"/>
      </rPr>
      <t>m</t>
    </r>
    <r>
      <rPr>
        <vertAlign val="subscript"/>
        <sz val="10"/>
        <color indexed="17"/>
        <rFont val="Arial"/>
        <family val="2"/>
      </rPr>
      <t>c</t>
    </r>
    <r>
      <rPr>
        <vertAlign val="superscript"/>
        <sz val="10"/>
        <color indexed="17"/>
        <rFont val="Arial"/>
        <family val="2"/>
      </rPr>
      <t>+</t>
    </r>
    <r>
      <rPr>
        <sz val="10"/>
        <color indexed="17"/>
        <rFont val="Arial"/>
        <family val="2"/>
      </rPr>
      <t xml:space="preserve"> =</t>
    </r>
  </si>
  <si>
    <r>
      <t>Ablesewert z</t>
    </r>
    <r>
      <rPr>
        <b/>
        <vertAlign val="subscript"/>
        <sz val="10"/>
        <rFont val="Arial"/>
        <family val="2"/>
      </rPr>
      <t>X:</t>
    </r>
  </si>
  <si>
    <r>
      <t>z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errechnet</t>
    </r>
  </si>
  <si>
    <r>
      <t xml:space="preserve">und  </t>
    </r>
    <r>
      <rPr>
        <sz val="10"/>
        <color indexed="17"/>
        <rFont val="Symbol"/>
        <family val="1"/>
      </rPr>
      <t>m</t>
    </r>
    <r>
      <rPr>
        <vertAlign val="subscript"/>
        <sz val="10"/>
        <color indexed="17"/>
        <rFont val="Arial"/>
        <family val="2"/>
      </rPr>
      <t>c</t>
    </r>
    <r>
      <rPr>
        <vertAlign val="superscript"/>
        <sz val="10"/>
        <color indexed="17"/>
        <rFont val="Arial"/>
        <family val="2"/>
      </rPr>
      <t>-</t>
    </r>
    <r>
      <rPr>
        <sz val="10"/>
        <color indexed="17"/>
        <rFont val="Arial"/>
        <family val="2"/>
      </rPr>
      <t xml:space="preserve"> =</t>
    </r>
  </si>
  <si>
    <r>
      <t xml:space="preserve">Xq - </t>
    </r>
    <r>
      <rPr>
        <sz val="10"/>
        <rFont val="Symbol"/>
        <family val="1"/>
      </rPr>
      <t>m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/ SigXq</t>
    </r>
  </si>
  <si>
    <r>
      <t>Ist |z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>| &gt; |z</t>
    </r>
    <r>
      <rPr>
        <b/>
        <vertAlign val="subscript"/>
        <sz val="10"/>
        <rFont val="Arial"/>
        <family val="2"/>
      </rPr>
      <t xml:space="preserve">c| </t>
    </r>
    <r>
      <rPr>
        <b/>
        <sz val="10"/>
        <rFont val="Arial"/>
        <family val="2"/>
      </rPr>
      <t>??</t>
    </r>
  </si>
  <si>
    <r>
      <t xml:space="preserve">Es geht um die (unbekannte) Lage des wahren Mittelwertes </t>
    </r>
    <r>
      <rPr>
        <sz val="10"/>
        <rFont val="Symbol"/>
        <family val="1"/>
      </rPr>
      <t>m</t>
    </r>
    <r>
      <rPr>
        <sz val="10"/>
        <rFont val="Arial"/>
        <family val="0"/>
      </rPr>
      <t xml:space="preserve"> bei bekanntem Xquer</t>
    </r>
  </si>
  <si>
    <r>
      <t>g</t>
    </r>
    <r>
      <rPr>
        <b/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= X</t>
    </r>
    <r>
      <rPr>
        <vertAlign val="subscript"/>
        <sz val="10"/>
        <rFont val="Arial"/>
        <family val="2"/>
      </rPr>
      <t>quer</t>
    </r>
    <r>
      <rPr>
        <sz val="10"/>
        <rFont val="Arial"/>
        <family val="0"/>
      </rPr>
      <t xml:space="preserve"> - Zc * </t>
    </r>
    <r>
      <rPr>
        <sz val="10"/>
        <rFont val="Symbol"/>
        <family val="1"/>
      </rPr>
      <t>s</t>
    </r>
    <r>
      <rPr>
        <sz val="10"/>
        <rFont val="Arial"/>
        <family val="0"/>
      </rPr>
      <t>_X</t>
    </r>
    <r>
      <rPr>
        <vertAlign val="subscript"/>
        <sz val="10"/>
        <rFont val="Arial"/>
        <family val="2"/>
      </rPr>
      <t xml:space="preserve">quer  </t>
    </r>
    <r>
      <rPr>
        <sz val="10"/>
        <rFont val="Arial"/>
        <family val="2"/>
      </rPr>
      <t>=</t>
    </r>
  </si>
  <si>
    <r>
      <t>g</t>
    </r>
    <r>
      <rPr>
        <b/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= X</t>
    </r>
    <r>
      <rPr>
        <vertAlign val="subscript"/>
        <sz val="10"/>
        <rFont val="Arial"/>
        <family val="2"/>
      </rPr>
      <t>quer</t>
    </r>
    <r>
      <rPr>
        <sz val="10"/>
        <rFont val="Arial"/>
        <family val="0"/>
      </rPr>
      <t xml:space="preserve"> + Zc * </t>
    </r>
    <r>
      <rPr>
        <sz val="10"/>
        <rFont val="Symbol"/>
        <family val="1"/>
      </rPr>
      <t>s</t>
    </r>
    <r>
      <rPr>
        <sz val="10"/>
        <rFont val="Arial"/>
        <family val="0"/>
      </rPr>
      <t>_X</t>
    </r>
    <r>
      <rPr>
        <vertAlign val="subscript"/>
        <sz val="10"/>
        <rFont val="Arial"/>
        <family val="2"/>
      </rPr>
      <t xml:space="preserve">quer  </t>
    </r>
    <r>
      <rPr>
        <sz val="10"/>
        <rFont val="Arial"/>
        <family val="2"/>
      </rPr>
      <t>=</t>
    </r>
  </si>
  <si>
    <t>--</t>
  </si>
  <si>
    <t>Stichprobe 1</t>
  </si>
  <si>
    <r>
      <t>s</t>
    </r>
    <r>
      <rPr>
        <vertAlign val="subscript"/>
        <sz val="10"/>
        <rFont val="Arial"/>
        <family val="2"/>
      </rPr>
      <t>1</t>
    </r>
  </si>
  <si>
    <r>
      <t>s</t>
    </r>
    <r>
      <rPr>
        <vertAlign val="subscript"/>
        <sz val="10"/>
        <rFont val="Arial"/>
        <family val="2"/>
      </rPr>
      <t>2</t>
    </r>
  </si>
  <si>
    <t>x_quer 1</t>
  </si>
  <si>
    <t>x_quer 2</t>
  </si>
  <si>
    <r>
      <t>n</t>
    </r>
    <r>
      <rPr>
        <vertAlign val="subscript"/>
        <sz val="10"/>
        <rFont val="Arial"/>
        <family val="2"/>
      </rPr>
      <t>1</t>
    </r>
  </si>
  <si>
    <r>
      <t>n</t>
    </r>
    <r>
      <rPr>
        <vertAlign val="subscript"/>
        <sz val="10"/>
        <rFont val="Arial"/>
        <family val="2"/>
      </rPr>
      <t>2</t>
    </r>
  </si>
  <si>
    <t>Hypothesentest</t>
  </si>
  <si>
    <t>Konfidenzintervall -&gt; Formel 8-18</t>
  </si>
  <si>
    <r>
      <t xml:space="preserve">Bitte die gelb hinterlegten Felder eingeben: </t>
    </r>
    <r>
      <rPr>
        <sz val="12"/>
        <color indexed="62"/>
        <rFont val="Arial"/>
        <family val="2"/>
      </rPr>
      <t xml:space="preserve">(nur entweder </t>
    </r>
    <r>
      <rPr>
        <sz val="12"/>
        <color indexed="62"/>
        <rFont val="Symbol"/>
        <family val="1"/>
      </rPr>
      <t>s</t>
    </r>
    <r>
      <rPr>
        <sz val="12"/>
        <color indexed="62"/>
        <rFont val="Arial"/>
        <family val="2"/>
      </rPr>
      <t xml:space="preserve"> oder s!)</t>
    </r>
  </si>
  <si>
    <t>i (t)</t>
  </si>
  <si>
    <r>
      <t>Y</t>
    </r>
    <r>
      <rPr>
        <b/>
        <vertAlign val="subscript"/>
        <sz val="12"/>
        <rFont val="Arial"/>
        <family val="2"/>
      </rPr>
      <t>i</t>
    </r>
  </si>
  <si>
    <t xml:space="preserve">Aufgabe 1    Multiple Choice   </t>
  </si>
  <si>
    <t xml:space="preserve">Bitte kreuzen Sie an - Erläuterungen sind nicht erforderlich. </t>
  </si>
  <si>
    <r>
      <t xml:space="preserve">Hinweis: Eine Multiple-Choice-Aussage ist nur „richtig“, wenn die Aussage </t>
    </r>
    <r>
      <rPr>
        <i/>
        <sz val="9"/>
        <rFont val="Times New Roman"/>
        <family val="1"/>
      </rPr>
      <t>immer</t>
    </r>
    <r>
      <rPr>
        <sz val="9"/>
        <rFont val="Times New Roman"/>
        <family val="1"/>
      </rPr>
      <t xml:space="preserve"> gilt. Gibt es ein einziges Gegenbeispiel, so ist sie „falsch“. </t>
    </r>
  </si>
  <si>
    <r>
      <t xml:space="preserve">[je 1,5 Punkte </t>
    </r>
    <r>
      <rPr>
        <i/>
        <sz val="9"/>
        <rFont val="Symbol"/>
        <family val="1"/>
      </rPr>
      <t>Þ</t>
    </r>
    <r>
      <rPr>
        <i/>
        <sz val="9"/>
        <rFont val="Times New Roman"/>
        <family val="1"/>
      </rPr>
      <t xml:space="preserve">  Gesamt 30 Punkte]</t>
    </r>
  </si>
  <si>
    <t>richtig</t>
  </si>
  <si>
    <t>Welche Aussage ist richtig?</t>
  </si>
  <si>
    <r>
      <t>1.17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Ein Stichprobenwert liegt mit der Wahrscheinlichkeit von 1-</t>
    </r>
    <r>
      <rPr>
        <sz val="12"/>
        <rFont val="Symbol"/>
        <family val="1"/>
      </rPr>
      <t>a</t>
    </r>
    <r>
      <rPr>
        <sz val="12"/>
        <rFont val="Times New Roman"/>
        <family val="1"/>
      </rPr>
      <t xml:space="preserve"> innerhalb des Konfidenzintervalles.</t>
    </r>
  </si>
  <si>
    <r>
      <t>1.18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Eine Zeitreihe wird durch GD immer desto stärker geglättet, je höher deren Ordnung ist.</t>
    </r>
  </si>
  <si>
    <r>
      <t xml:space="preserve">Bitte tragen Sie bei einer richtigen Aussage eine 1 ein </t>
    </r>
    <r>
      <rPr>
        <sz val="11"/>
        <color indexed="12"/>
        <rFont val="Times New Roman"/>
        <family val="1"/>
      </rPr>
      <t>(falsche Aussagen leer lassen oder 0 eintragen)</t>
    </r>
  </si>
  <si>
    <t>Es werden nur Aufgaben gewertet, bei denen mindestens ein Feld "angekreuzt" ist (also den Wert 1 hat)</t>
  </si>
  <si>
    <t xml:space="preserve">Bei der Bearbeitung auf dem PC können Sie eigene Zeilen oder Spalten einfügen, </t>
  </si>
  <si>
    <t xml:space="preserve">wenn dies für die Bearbeitung sinnvoll ist. </t>
  </si>
  <si>
    <t>Quartal</t>
  </si>
  <si>
    <t>I / 2000</t>
  </si>
  <si>
    <t>II / 2000</t>
  </si>
  <si>
    <t>III / 2000</t>
  </si>
  <si>
    <t>IV / 2000</t>
  </si>
  <si>
    <t>I / 2001</t>
  </si>
  <si>
    <t>II / 2001</t>
  </si>
  <si>
    <t>III / 2001</t>
  </si>
  <si>
    <t>IV / 2001</t>
  </si>
  <si>
    <t>[5 Punkte]</t>
  </si>
  <si>
    <t xml:space="preserve">Schätzfunktion: </t>
  </si>
  <si>
    <t>[8 Punkte]</t>
  </si>
  <si>
    <r>
      <t xml:space="preserve">Aufgabe 3.2 </t>
    </r>
    <r>
      <rPr>
        <sz val="12"/>
        <rFont val="Times New Roman"/>
        <family val="1"/>
      </rPr>
      <t xml:space="preserve">Ermitteln und interpretieren Sie auf dieser Basis (KQ) die Saisoneinflüsse. </t>
    </r>
  </si>
  <si>
    <r>
      <t xml:space="preserve">Aufgabe 3.1 </t>
    </r>
    <r>
      <rPr>
        <sz val="12"/>
        <rFont val="Times New Roman"/>
        <family val="1"/>
      </rPr>
      <t xml:space="preserve">Beurteilen Sie die wirtschaftliche Entwicklung mit Hilfe einer KQ-Regressionsanalyse. </t>
    </r>
  </si>
  <si>
    <r>
      <t xml:space="preserve">Aufgabe 3.3 </t>
    </r>
    <r>
      <rPr>
        <sz val="12"/>
        <rFont val="Times New Roman"/>
        <family val="1"/>
      </rPr>
      <t xml:space="preserve">Für die Einkaufsplanung des 1. Halbjahres 2002 benötigt BüMaScho eine </t>
    </r>
  </si>
  <si>
    <t xml:space="preserve">Absatzprognose für Schreibblöcke.  Führen Sie diese durch. Berücksichtigen Sie die Saisoneinflüsse! </t>
  </si>
  <si>
    <t>[2 Punkte]</t>
  </si>
  <si>
    <t>[4 Punkte]</t>
  </si>
  <si>
    <t xml:space="preserve"> falsch</t>
  </si>
  <si>
    <t>Achtung, es sind nicht immer alle Teilaufgaben sofort auf dem Bildschirm zu sehen</t>
  </si>
  <si>
    <t>Achten Sie auf die angegebene Gesamtpunktzahl bzw. den Ausdruck</t>
  </si>
  <si>
    <r>
      <t>Aufgabe 5 </t>
    </r>
    <r>
      <rPr>
        <sz val="12"/>
        <rFont val="Times New Roman"/>
        <family val="1"/>
      </rPr>
      <t xml:space="preserve">Statistischer Test    </t>
    </r>
    <r>
      <rPr>
        <i/>
        <sz val="10"/>
        <rFont val="Times New Roman"/>
        <family val="1"/>
      </rPr>
      <t>(Gesamt 17 Punkte)</t>
    </r>
    <r>
      <rPr>
        <sz val="12"/>
        <rFont val="Times New Roman"/>
        <family val="1"/>
      </rPr>
      <t xml:space="preserve"> </t>
    </r>
  </si>
  <si>
    <t>(Leervorlage)</t>
  </si>
  <si>
    <t xml:space="preserve">Hinweis: Fügen Sie entweder hinter der jeweiligen Teil-Aufgabe ausreichend Leerzeilen für die Lösung ein </t>
  </si>
  <si>
    <t>oder verwenden Sie die nachfolgend "mitgelieferten" Tabellenblätter (Leervorlagen)</t>
  </si>
  <si>
    <t xml:space="preserve">Sie können aber auch ganz auf Papier arbeiten. </t>
  </si>
  <si>
    <r>
      <t xml:space="preserve">In allen Fällen müssen </t>
    </r>
    <r>
      <rPr>
        <b/>
        <i/>
        <sz val="10"/>
        <color indexed="12"/>
        <rFont val="Times New Roman"/>
        <family val="1"/>
      </rPr>
      <t xml:space="preserve">alle Schritte der Tests deutlich erkennbar </t>
    </r>
    <r>
      <rPr>
        <i/>
        <sz val="10"/>
        <color indexed="12"/>
        <rFont val="Times New Roman"/>
        <family val="1"/>
      </rPr>
      <t>angegeben werden !!!</t>
    </r>
  </si>
  <si>
    <t>mit t-Verteilung</t>
  </si>
  <si>
    <t xml:space="preserve">Freiheitsgrade: </t>
  </si>
  <si>
    <r>
      <t>n</t>
    </r>
    <r>
      <rPr>
        <sz val="10"/>
        <color indexed="62"/>
        <rFont val="Arial"/>
        <family val="0"/>
      </rPr>
      <t xml:space="preserve"> = n - 1 =</t>
    </r>
  </si>
  <si>
    <r>
      <t>Ablesewert t</t>
    </r>
    <r>
      <rPr>
        <b/>
        <vertAlign val="subscript"/>
        <sz val="10"/>
        <rFont val="Arial"/>
        <family val="2"/>
      </rPr>
      <t>c</t>
    </r>
  </si>
  <si>
    <r>
      <t>kritisches</t>
    </r>
    <r>
      <rPr>
        <b/>
        <sz val="12"/>
        <color indexed="12"/>
        <rFont val="Arial"/>
        <family val="2"/>
      </rPr>
      <t xml:space="preserve"> </t>
    </r>
    <r>
      <rPr>
        <sz val="12"/>
        <color indexed="12"/>
        <rFont val="Arial"/>
        <family val="2"/>
      </rPr>
      <t>|</t>
    </r>
    <r>
      <rPr>
        <b/>
        <sz val="12"/>
        <color indexed="12"/>
        <rFont val="Arial"/>
        <family val="2"/>
      </rPr>
      <t>t</t>
    </r>
    <r>
      <rPr>
        <b/>
        <vertAlign val="subscript"/>
        <sz val="12"/>
        <color indexed="12"/>
        <rFont val="Arial"/>
        <family val="2"/>
      </rPr>
      <t>c</t>
    </r>
    <r>
      <rPr>
        <sz val="12"/>
        <color indexed="12"/>
        <rFont val="Arial"/>
        <family val="2"/>
      </rPr>
      <t>|</t>
    </r>
  </si>
  <si>
    <r>
      <t>Ablesewert t</t>
    </r>
    <r>
      <rPr>
        <b/>
        <vertAlign val="subscript"/>
        <sz val="10"/>
        <rFont val="Arial"/>
        <family val="2"/>
      </rPr>
      <t>X:</t>
    </r>
  </si>
  <si>
    <r>
      <t>t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errechnet</t>
    </r>
  </si>
  <si>
    <r>
      <t xml:space="preserve">Xq - </t>
    </r>
    <r>
      <rPr>
        <sz val="10"/>
        <rFont val="Symbol"/>
        <family val="1"/>
      </rPr>
      <t>m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/ Sigtq</t>
    </r>
  </si>
  <si>
    <r>
      <t>Ist |t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>| &gt; |t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>|</t>
    </r>
    <r>
      <rPr>
        <b/>
        <vertAlign val="subscript"/>
        <sz val="10"/>
        <rFont val="Arial"/>
        <family val="2"/>
      </rPr>
      <t xml:space="preserve"> </t>
    </r>
    <r>
      <rPr>
        <b/>
        <sz val="10"/>
        <rFont val="Arial"/>
        <family val="2"/>
      </rPr>
      <t>??</t>
    </r>
  </si>
  <si>
    <t>Stichprobe 2</t>
  </si>
  <si>
    <t xml:space="preserve">(Eingerahmte Felder </t>
  </si>
  <si>
    <t>werden errechnet)</t>
  </si>
  <si>
    <t>&lt;- immer zweiseitig</t>
  </si>
  <si>
    <t xml:space="preserve">    &lt;--- ungefähres Ablesen reicht !</t>
  </si>
  <si>
    <t>Formel 8-50</t>
  </si>
  <si>
    <t>Formel 8-41</t>
  </si>
  <si>
    <r>
      <t>n</t>
    </r>
    <r>
      <rPr>
        <b/>
        <sz val="10"/>
        <rFont val="Arial"/>
        <family val="0"/>
      </rPr>
      <t xml:space="preserve"> =</t>
    </r>
    <r>
      <rPr>
        <sz val="10"/>
        <rFont val="Arial"/>
        <family val="0"/>
      </rPr>
      <t xml:space="preserve"> n1 + n2 -2</t>
    </r>
  </si>
  <si>
    <r>
      <t>Ist |t| &gt; |t</t>
    </r>
    <r>
      <rPr>
        <b/>
        <vertAlign val="subscript"/>
        <sz val="10"/>
        <rFont val="Arial"/>
        <family val="2"/>
      </rPr>
      <t xml:space="preserve">c| </t>
    </r>
    <r>
      <rPr>
        <b/>
        <sz val="10"/>
        <rFont val="Arial"/>
        <family val="2"/>
      </rPr>
      <t>??</t>
    </r>
  </si>
  <si>
    <r>
      <t>g</t>
    </r>
    <r>
      <rPr>
        <b/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= X</t>
    </r>
    <r>
      <rPr>
        <vertAlign val="subscript"/>
        <sz val="10"/>
        <rFont val="Arial"/>
        <family val="2"/>
      </rPr>
      <t>quer</t>
    </r>
    <r>
      <rPr>
        <sz val="10"/>
        <rFont val="Arial"/>
        <family val="0"/>
      </rPr>
      <t xml:space="preserve"> - tc * </t>
    </r>
    <r>
      <rPr>
        <sz val="10"/>
        <rFont val="Symbol"/>
        <family val="1"/>
      </rPr>
      <t>s</t>
    </r>
    <r>
      <rPr>
        <sz val="10"/>
        <rFont val="Arial"/>
        <family val="0"/>
      </rPr>
      <t>_X</t>
    </r>
    <r>
      <rPr>
        <vertAlign val="subscript"/>
        <sz val="10"/>
        <rFont val="Arial"/>
        <family val="2"/>
      </rPr>
      <t xml:space="preserve">quer  </t>
    </r>
    <r>
      <rPr>
        <sz val="10"/>
        <rFont val="Arial"/>
        <family val="2"/>
      </rPr>
      <t>=</t>
    </r>
  </si>
  <si>
    <r>
      <t>g</t>
    </r>
    <r>
      <rPr>
        <b/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= X</t>
    </r>
    <r>
      <rPr>
        <vertAlign val="subscript"/>
        <sz val="10"/>
        <rFont val="Arial"/>
        <family val="2"/>
      </rPr>
      <t>quer</t>
    </r>
    <r>
      <rPr>
        <sz val="10"/>
        <rFont val="Arial"/>
        <family val="0"/>
      </rPr>
      <t xml:space="preserve"> + tc * </t>
    </r>
    <r>
      <rPr>
        <sz val="10"/>
        <rFont val="Symbol"/>
        <family val="1"/>
      </rPr>
      <t>s</t>
    </r>
    <r>
      <rPr>
        <sz val="10"/>
        <rFont val="Arial"/>
        <family val="0"/>
      </rPr>
      <t>_X</t>
    </r>
    <r>
      <rPr>
        <vertAlign val="subscript"/>
        <sz val="10"/>
        <rFont val="Arial"/>
        <family val="2"/>
      </rPr>
      <t xml:space="preserve">quer  </t>
    </r>
    <r>
      <rPr>
        <sz val="10"/>
        <rFont val="Arial"/>
        <family val="2"/>
      </rPr>
      <t>=</t>
    </r>
  </si>
  <si>
    <r>
      <t xml:space="preserve">Differenzentest </t>
    </r>
    <r>
      <rPr>
        <b/>
        <sz val="18"/>
        <color indexed="10"/>
        <rFont val="Arial"/>
        <family val="2"/>
      </rPr>
      <t>Mittelwertdifferenzen</t>
    </r>
  </si>
  <si>
    <t>FB Wirtschaft</t>
  </si>
  <si>
    <r>
      <t>1.8</t>
    </r>
    <r>
      <rPr>
        <sz val="7"/>
        <rFont val="Times New Roman"/>
        <family val="1"/>
      </rPr>
      <t xml:space="preserve">         </t>
    </r>
    <r>
      <rPr>
        <sz val="12"/>
        <rFont val="Symbol"/>
        <family val="1"/>
      </rPr>
      <t>S</t>
    </r>
    <r>
      <rPr>
        <sz val="12"/>
        <rFont val="Times New Roman"/>
        <family val="1"/>
      </rPr>
      <t xml:space="preserve"> (e</t>
    </r>
    <r>
      <rPr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>)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=0  </t>
    </r>
    <r>
      <rPr>
        <sz val="12"/>
        <rFont val="Symbol"/>
        <family val="1"/>
      </rPr>
      <t>Þ</t>
    </r>
    <r>
      <rPr>
        <sz val="12"/>
        <rFont val="Times New Roman"/>
        <family val="1"/>
      </rPr>
      <t xml:space="preserve">  R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1</t>
    </r>
  </si>
  <si>
    <r>
      <t>1.9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Ein Preisindex ist ein gewogenes arithmetisches Mittel aus Preismeßzahlen.</t>
    </r>
  </si>
  <si>
    <r>
      <t>1.10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Der Preisindex nach Paasche unterstellt, daß im Berichtsjahr die selben Gütermengen gekauft wurden wie im Basisjahr.</t>
    </r>
  </si>
  <si>
    <r>
      <t>1.11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Das geometrische Mittel hat immer einen positiven Wert.</t>
    </r>
  </si>
  <si>
    <r>
      <t>1.12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Wenn die Nullhypothese nicht widerlegt werden kann, ist sie statistisch belegt.</t>
    </r>
  </si>
  <si>
    <r>
      <t>1.13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Die t-Verteilung ist bei großen Fallzahlen kaum von der Normalverteilung zu unterscheiden</t>
    </r>
  </si>
  <si>
    <r>
      <t>1.14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Der Korrelationskoeffizient mißt den statistischen Zusammenhang zwischen beliebigen Merkmalen.</t>
    </r>
  </si>
  <si>
    <r>
      <t>1.15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 xml:space="preserve">Wenn bei einer Regression a=0 und b=1 ist, ist | r | </t>
    </r>
    <r>
      <rPr>
        <u val="single"/>
        <sz val="12"/>
        <rFont val="Times New Roman"/>
        <family val="1"/>
      </rPr>
      <t>&lt;</t>
    </r>
    <r>
      <rPr>
        <sz val="12"/>
        <rFont val="Times New Roman"/>
        <family val="1"/>
      </rPr>
      <t xml:space="preserve"> 1</t>
    </r>
  </si>
  <si>
    <r>
      <t>1.16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Die Intervallgrenzen eines Konfidenzintervalls sind keine Zufallsgrößen.</t>
    </r>
  </si>
  <si>
    <r>
      <t>1.20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 xml:space="preserve">Der Variationskoeffizient ist letztlich eine Zufallsvariable. </t>
    </r>
  </si>
  <si>
    <t>Prof. Dr. Peter Schmidt</t>
  </si>
  <si>
    <t>Statistik am PC</t>
  </si>
  <si>
    <t>Sommersemester 2001</t>
  </si>
  <si>
    <r>
      <t xml:space="preserve">Die Klausur </t>
    </r>
    <r>
      <rPr>
        <sz val="10"/>
        <color indexed="12"/>
        <rFont val="Arial"/>
        <family val="2"/>
      </rPr>
      <t>kann sowohl am PC als auch auf dem Papier</t>
    </r>
    <r>
      <rPr>
        <sz val="10"/>
        <rFont val="Arial"/>
        <family val="0"/>
      </rPr>
      <t xml:space="preserve"> bearbeitet werden</t>
    </r>
  </si>
  <si>
    <r>
      <t>1.1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Bei einem stetigen Merkmal kann unter bestimmten Voraussetzungen vom Stichprobenmittelwert auf den der Grundgesamtheit geschlossen werden. </t>
    </r>
  </si>
  <si>
    <r>
      <t>1.2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Mögliche Anordnungen </t>
    </r>
    <r>
      <rPr>
        <sz val="9"/>
        <rFont val="Times New Roman"/>
        <family val="1"/>
      </rPr>
      <t xml:space="preserve">(Reihenfolgen) </t>
    </r>
    <r>
      <rPr>
        <sz val="12"/>
        <rFont val="Times New Roman"/>
        <family val="1"/>
      </rPr>
      <t>von Elementen heißen Kombinationen.</t>
    </r>
  </si>
  <si>
    <r>
      <t>1.3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Mit dem r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 xml:space="preserve"> kann der Zusammenhang zwischen Größe und Gewicht gemessen werden</t>
    </r>
  </si>
  <si>
    <r>
      <t>1.4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Eine Population sei </t>
    </r>
    <r>
      <rPr>
        <sz val="10"/>
        <rFont val="Symbol"/>
        <family val="1"/>
      </rPr>
      <t>®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N(10,3) verteilt. Dann ist die Standardabweichung der Stichprobenfunktion für eine Stichprobe des Umfangs 900 = 0,1)</t>
    </r>
  </si>
  <si>
    <r>
      <t>1.5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Ein Konfidenzintervall überdeckt den Stichprobenmittelwert mit einer Wahrscheinlichkeit von 1-</t>
    </r>
    <r>
      <rPr>
        <sz val="12"/>
        <rFont val="Symbol"/>
        <family val="1"/>
      </rPr>
      <t>a</t>
    </r>
    <r>
      <rPr>
        <sz val="12"/>
        <rFont val="Times New Roman"/>
        <family val="1"/>
      </rPr>
      <t>.</t>
    </r>
  </si>
  <si>
    <r>
      <t>1.6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Der Median kann für alle Arten von Merkmalen ermittelt werden.</t>
    </r>
  </si>
  <si>
    <r>
      <t>1.7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Eine KQ-Regression basiert darauf, daß die Summe der quadrierten Koeffizienten minimiert wird.</t>
    </r>
  </si>
  <si>
    <r>
      <t>1.19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X und Y seien metrische Merkmale. r, r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 xml:space="preserve"> und b haben das gleich Vorzeichen. </t>
    </r>
  </si>
  <si>
    <t>[Gesamt: 11 Punkte]</t>
  </si>
  <si>
    <t>Jahr:</t>
  </si>
  <si>
    <r>
      <t xml:space="preserve">Außenwert € </t>
    </r>
    <r>
      <rPr>
        <sz val="8"/>
        <rFont val="Times New Roman"/>
        <family val="1"/>
      </rPr>
      <t xml:space="preserve">gegenüber </t>
    </r>
    <r>
      <rPr>
        <strike/>
        <sz val="12"/>
        <rFont val="Times New Roman"/>
        <family val="1"/>
      </rPr>
      <t>b</t>
    </r>
    <r>
      <rPr>
        <sz val="12"/>
        <rFont val="Times New Roman"/>
        <family val="1"/>
      </rPr>
      <t>F</t>
    </r>
  </si>
  <si>
    <t>[3 Punkte]</t>
  </si>
  <si>
    <r>
      <t>Aufgabe 2.1</t>
    </r>
    <r>
      <rPr>
        <b/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 xml:space="preserve">Ermitteln Sie einen Index zur Basis 2007 </t>
    </r>
    <r>
      <rPr>
        <sz val="8"/>
        <rFont val="Times New Roman"/>
        <family val="1"/>
      </rPr>
      <t xml:space="preserve">(in Tabelle eintragen -- zwei Nachkommastellen genügen) </t>
    </r>
  </si>
  <si>
    <r>
      <t>Aufgabe 2.2</t>
    </r>
    <r>
      <rPr>
        <b/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 xml:space="preserve">Ermitteln Sie die jährlichen Zuwachsraten </t>
    </r>
    <r>
      <rPr>
        <sz val="7"/>
        <rFont val="Times New Roman"/>
        <family val="1"/>
      </rPr>
      <t>(in Tabelle eintragen - zwei  Nachkommastellen genügen)</t>
    </r>
  </si>
  <si>
    <t xml:space="preserve">Aufgabe 2     </t>
  </si>
  <si>
    <r>
      <t>Aufgabe 2.3</t>
    </r>
    <r>
      <rPr>
        <b/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 xml:space="preserve">Gesucht Sie die durchschnittliche Steigerung.  </t>
    </r>
  </si>
  <si>
    <t>Mit welchem Maß wird diese für Indexreihen typischerweise ermittelt - warum? Ermitteln Sie dieses Lagemaß.</t>
  </si>
  <si>
    <r>
      <t>Aufgabe 2.4</t>
    </r>
    <r>
      <rPr>
        <b/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 xml:space="preserve">Geben Sie -soweit zulässig- Spannweite, arithmetisches Mittel, Median </t>
    </r>
  </si>
  <si>
    <t xml:space="preserve">und den Modus der Außenwerte an. </t>
  </si>
  <si>
    <r>
      <t xml:space="preserve">Aufgabe 3  </t>
    </r>
    <r>
      <rPr>
        <sz val="12"/>
        <rFont val="Times New Roman"/>
        <family val="1"/>
      </rPr>
      <t xml:space="preserve">Der </t>
    </r>
    <r>
      <rPr>
        <b/>
        <sz val="12"/>
        <rFont val="Times New Roman"/>
        <family val="1"/>
      </rPr>
      <t xml:space="preserve">Büromaterialshop </t>
    </r>
    <r>
      <rPr>
        <b/>
        <i/>
        <sz val="12"/>
        <rFont val="Times New Roman"/>
        <family val="1"/>
      </rPr>
      <t xml:space="preserve">BüMaScho </t>
    </r>
    <r>
      <rPr>
        <sz val="12"/>
        <rFont val="Times New Roman"/>
        <family val="1"/>
      </rPr>
      <t xml:space="preserve">am Fachbereich Wirtschaft hat zum Abschluß  </t>
    </r>
  </si>
  <si>
    <t xml:space="preserve">des Rechnungsjahres 2001 folgende Absatzentwicklung von Mobiltelefonen (Yi) zu verzeichnen:  </t>
  </si>
  <si>
    <t>[Gesamt: 15 Punkte]</t>
  </si>
  <si>
    <t>[Gesamt: 18 Punkte]</t>
  </si>
  <si>
    <t xml:space="preserve">werden zwei Studiengänge unterrichtet: AWL (33 Studierende) und BWL (40 Studierende). </t>
  </si>
  <si>
    <t xml:space="preserve">Beide Gruppen schreiben die gleiche Statistikklausur. Die durchschnittliche Punktzahl der AWL-Studierenden </t>
  </si>
  <si>
    <t xml:space="preserve">beträgt 66,5 Punkte, die bei BWL 69 Punkte, jeweils mit einer Standardabweichung von 3 Punkten. </t>
  </si>
  <si>
    <t>[7 Punkte]</t>
  </si>
  <si>
    <t xml:space="preserve">In einer Statistik-Veranstaltung an der Tiefseeschule München </t>
  </si>
  <si>
    <r>
      <t>Aufgabe 5.1</t>
    </r>
    <r>
      <rPr>
        <b/>
        <sz val="7"/>
        <rFont val="Times New Roman"/>
        <family val="1"/>
      </rPr>
      <t xml:space="preserve">     </t>
    </r>
    <r>
      <rPr>
        <sz val="11"/>
        <rFont val="Times New Roman"/>
        <family val="1"/>
      </rPr>
      <t xml:space="preserve">Es ist zu untersuchen, ob beide Gruppen ein gleiches Ergebnis erzielt haben </t>
    </r>
  </si>
  <si>
    <t xml:space="preserve">oder von unterschiedlichen Stichproben ausgegangen werden muß. Testen Sie dies mit einem Konfidenzniveau von 95 %. </t>
  </si>
  <si>
    <t xml:space="preserve">80 Punkte vergeben hat.  In einer Stichprobe von 64 Studierenden ergibt sich ein Mittelwert von 82,5 </t>
  </si>
  <si>
    <t xml:space="preserve">bei einer Standardabweichung von 6. Prüfen Sie mit einem Hypothesentest, ob die Annahme des Dozenten </t>
  </si>
  <si>
    <r>
      <t xml:space="preserve">richtig ist. Die </t>
    </r>
    <r>
      <rPr>
        <sz val="10"/>
        <rFont val="Times New Roman"/>
        <family val="1"/>
      </rPr>
      <t>Irrtumswahrscheinlichkeit sei 1%, jede Abweichung sei unerwünscht, die Population sei normalverteilt.</t>
    </r>
  </si>
  <si>
    <r>
      <t>Aufgabe 5.2</t>
    </r>
    <r>
      <rPr>
        <b/>
        <sz val="7"/>
        <rFont val="Times New Roman"/>
        <family val="1"/>
      </rPr>
      <t xml:space="preserve">     </t>
    </r>
    <r>
      <rPr>
        <sz val="11"/>
        <rFont val="Times New Roman"/>
        <family val="1"/>
      </rPr>
      <t xml:space="preserve">Der Dozent S geht davon aus, daß er in einer Bewertung im Durchschnitt  </t>
    </r>
  </si>
  <si>
    <r>
      <t>Aufgabe 5.3</t>
    </r>
    <r>
      <rPr>
        <b/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 xml:space="preserve">Geben Sie für die Aufgabenstellung aus 5.2 das Konfidenzintervall, also den Vertrauensbereich </t>
    </r>
  </si>
  <si>
    <t xml:space="preserve">für den wahren Mittelwert an.  </t>
  </si>
  <si>
    <t>[Gesamt: 16 Punkte]</t>
  </si>
  <si>
    <t>„Reiselust“: Alter:</t>
  </si>
  <si>
    <t>bis 20</t>
  </si>
  <si>
    <t>22-26</t>
  </si>
  <si>
    <t>ab 26</t>
  </si>
  <si>
    <t>Ja</t>
  </si>
  <si>
    <t>Nein</t>
  </si>
  <si>
    <t>Weiß nicht</t>
  </si>
  <si>
    <t>Reiselust in der Hochschule</t>
  </si>
  <si>
    <r>
      <t>Das Reisebüro „</t>
    </r>
    <r>
      <rPr>
        <i/>
        <sz val="12"/>
        <rFont val="Comic Sans MS"/>
        <family val="4"/>
      </rPr>
      <t>StudentIn &amp; Welten</t>
    </r>
    <r>
      <rPr>
        <sz val="12"/>
        <rFont val="Times New Roman"/>
        <family val="1"/>
      </rPr>
      <t xml:space="preserve">“ führt eine Befragung unter 150 Studierenden der Hochschule Bremen durch. </t>
    </r>
  </si>
  <si>
    <t xml:space="preserve">Unter anderem wird die Frage gestellt: „Hast Du Lust, eine Weltreise zu machen?“. Es soll untersucht werden, </t>
  </si>
  <si>
    <t xml:space="preserve">ob die Antwort auf diese Frage etwas mit dem Alter der befragten Person zu tun hat?  </t>
  </si>
  <si>
    <t xml:space="preserve">Absolute Häufigkeiten der Antworten nach Kategorien: </t>
  </si>
  <si>
    <r>
      <t>Aufgabe 4.3</t>
    </r>
    <r>
      <rPr>
        <b/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 xml:space="preserve">Die Geschäftsführerin stellt die Hypothese auf: „Alter und Reiselust haben  </t>
    </r>
  </si>
  <si>
    <t>nichts miteinander zu tun“. Überprüfen Sie diese Hypothese.</t>
  </si>
  <si>
    <r>
      <t>Aufgabe 4.2</t>
    </r>
    <r>
      <rPr>
        <b/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 xml:space="preserve">Ermitteln Sie dieses Zusammenhangmaß (in korrigierter Form). </t>
    </r>
  </si>
  <si>
    <r>
      <t>Aufgabe 4.1</t>
    </r>
    <r>
      <rPr>
        <b/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Welches ist das geeignete Zusammenhangmaß für die Fragestellung / Warum?</t>
    </r>
  </si>
  <si>
    <r>
      <t xml:space="preserve">Das Wirtschaftsforschungsinstitut </t>
    </r>
    <r>
      <rPr>
        <i/>
        <sz val="12"/>
        <rFont val="Arial"/>
        <family val="2"/>
      </rPr>
      <t>Z</t>
    </r>
    <r>
      <rPr>
        <i/>
        <vertAlign val="subscript"/>
        <sz val="12"/>
        <rFont val="Arial"/>
        <family val="2"/>
      </rPr>
      <t>c</t>
    </r>
    <r>
      <rPr>
        <i/>
        <sz val="12"/>
        <rFont val="Arial"/>
        <family val="2"/>
      </rPr>
      <t xml:space="preserve"> GmbH </t>
    </r>
    <r>
      <rPr>
        <sz val="12"/>
        <rFont val="Arial"/>
        <family val="2"/>
      </rPr>
      <t>aus München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prognostiziert </t>
    </r>
  </si>
  <si>
    <r>
      <t>die Außenwerte des Euro gegenüber dem bajuvarischen Franken (</t>
    </r>
    <r>
      <rPr>
        <strike/>
        <sz val="12"/>
        <rFont val="Arial"/>
        <family val="2"/>
      </rPr>
      <t>b</t>
    </r>
    <r>
      <rPr>
        <sz val="12"/>
        <rFont val="Arial"/>
        <family val="2"/>
      </rPr>
      <t xml:space="preserve">F): </t>
    </r>
  </si>
  <si>
    <t>[9 Punkte]</t>
  </si>
  <si>
    <t xml:space="preserve">Aufgabe 4     </t>
  </si>
</sst>
</file>

<file path=xl/styles.xml><?xml version="1.0" encoding="utf-8"?>
<styleSheet xmlns="http://schemas.openxmlformats.org/spreadsheetml/2006/main">
  <numFmts count="6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0.000000000"/>
    <numFmt numFmtId="172" formatCode="0.00000000"/>
    <numFmt numFmtId="173" formatCode="_-* #,##0.0\ _D_M_-;\-* #,##0.0\ _D_M_-;_-* &quot;-&quot;??\ _D_M_-;_-@_-"/>
    <numFmt numFmtId="174" formatCode="_-* #,##0\ _D_M_-;\-* #,##0\ _D_M_-;_-* &quot;-&quot;??\ _D_M_-;_-@_-"/>
    <numFmt numFmtId="175" formatCode="#,##0.0"/>
    <numFmt numFmtId="176" formatCode="#,##0.000"/>
    <numFmt numFmtId="177" formatCode="#,##0.0000"/>
    <numFmt numFmtId="178" formatCode="#,##0;\-#,##0"/>
    <numFmt numFmtId="179" formatCode="#,##0;[Red]\-#,##0"/>
    <numFmt numFmtId="180" formatCode="#,##0.00;\-#,##0.00"/>
    <numFmt numFmtId="181" formatCode="#,##0.00;[Red]\-#,##0.00"/>
    <numFmt numFmtId="182" formatCode="0.000000E+00;\�"/>
    <numFmt numFmtId="183" formatCode="0.000000E+00;\"/>
    <numFmt numFmtId="184" formatCode="0.00000E+00;\"/>
    <numFmt numFmtId="185" formatCode="0.0000E+00;\"/>
    <numFmt numFmtId="186" formatCode="0.000E+00;\"/>
    <numFmt numFmtId="187" formatCode="0.00E+00;\"/>
    <numFmt numFmtId="188" formatCode="0.0E+00;\"/>
    <numFmt numFmtId="189" formatCode="0E+00;\"/>
    <numFmt numFmtId="190" formatCode="0.0000000E+00;\"/>
    <numFmt numFmtId="191" formatCode="0.00000000E+00;\"/>
    <numFmt numFmtId="192" formatCode="0.000000000E+00;\"/>
    <numFmt numFmtId="193" formatCode="0.0000000000E+00;\"/>
    <numFmt numFmtId="194" formatCode="0.00000000000E+00;\"/>
    <numFmt numFmtId="195" formatCode="0.000000000000E+00;\"/>
    <numFmt numFmtId="196" formatCode="0.0000000000000E+00;\"/>
    <numFmt numFmtId="197" formatCode="0.0000000000"/>
    <numFmt numFmtId="198" formatCode="&quot;Ja&quot;;&quot;Ja&quot;;&quot;Nein&quot;"/>
    <numFmt numFmtId="199" formatCode="&quot;Wahr&quot;;&quot;Wahr&quot;;&quot;Falsch&quot;"/>
    <numFmt numFmtId="200" formatCode="&quot;Ein&quot;;&quot;Ein&quot;;&quot;Aus&quot;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0.000000E+00;\?"/>
    <numFmt numFmtId="210" formatCode="0.00000E+00;\?"/>
    <numFmt numFmtId="211" formatCode="0.0000E+00;\?"/>
    <numFmt numFmtId="212" formatCode="0.000E+00;\?"/>
    <numFmt numFmtId="213" formatCode="0.00E+00;\?"/>
    <numFmt numFmtId="214" formatCode="0.0E+00;\?"/>
    <numFmt numFmtId="215" formatCode="0E+00;\?"/>
    <numFmt numFmtId="216" formatCode="0.0000000E+00;\?"/>
    <numFmt numFmtId="217" formatCode="0.00000000E+00;\?"/>
    <numFmt numFmtId="218" formatCode="0.000000000E+00;\?"/>
    <numFmt numFmtId="219" formatCode="0.0000000000E+00;\?"/>
    <numFmt numFmtId="220" formatCode="0.00000000000E+00;\?"/>
    <numFmt numFmtId="221" formatCode="0.000000000000E+00;\?"/>
    <numFmt numFmtId="222" formatCode="0.0000000000000E+00;\?"/>
  </numFmts>
  <fonts count="6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3.25"/>
      <name val="Arial"/>
      <family val="0"/>
    </font>
    <font>
      <b/>
      <sz val="3.75"/>
      <name val="Arial"/>
      <family val="2"/>
    </font>
    <font>
      <b/>
      <vertAlign val="superscript"/>
      <sz val="3.75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i/>
      <sz val="12"/>
      <color indexed="32"/>
      <name val="Arial"/>
      <family val="2"/>
    </font>
    <font>
      <i/>
      <sz val="12"/>
      <color indexed="32"/>
      <name val="Arial"/>
      <family val="2"/>
    </font>
    <font>
      <b/>
      <sz val="18"/>
      <name val="Arial"/>
      <family val="2"/>
    </font>
    <font>
      <sz val="10"/>
      <name val="Symbol"/>
      <family val="1"/>
    </font>
    <font>
      <vertAlign val="subscript"/>
      <sz val="10"/>
      <name val="Symbol"/>
      <family val="1"/>
    </font>
    <font>
      <b/>
      <sz val="10"/>
      <color indexed="12"/>
      <name val="Arial"/>
      <family val="2"/>
    </font>
    <font>
      <b/>
      <vertAlign val="subscript"/>
      <sz val="10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vertAlign val="subscript"/>
      <sz val="12"/>
      <color indexed="12"/>
      <name val="Arial"/>
      <family val="2"/>
    </font>
    <font>
      <sz val="10"/>
      <color indexed="17"/>
      <name val="Symbol"/>
      <family val="1"/>
    </font>
    <font>
      <vertAlign val="subscript"/>
      <sz val="10"/>
      <color indexed="17"/>
      <name val="Arial"/>
      <family val="2"/>
    </font>
    <font>
      <vertAlign val="superscript"/>
      <sz val="10"/>
      <color indexed="17"/>
      <name val="Arial"/>
      <family val="2"/>
    </font>
    <font>
      <sz val="10"/>
      <color indexed="17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62"/>
      <name val="Arial"/>
      <family val="2"/>
    </font>
    <font>
      <b/>
      <sz val="14"/>
      <color indexed="10"/>
      <name val="Arial"/>
      <family val="2"/>
    </font>
    <font>
      <b/>
      <vertAlign val="subscript"/>
      <sz val="12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10"/>
      <name val="Arial"/>
      <family val="2"/>
    </font>
    <font>
      <sz val="12"/>
      <color indexed="62"/>
      <name val="Arial"/>
      <family val="2"/>
    </font>
    <font>
      <sz val="12"/>
      <color indexed="62"/>
      <name val="Symbol"/>
      <family val="1"/>
    </font>
    <font>
      <b/>
      <strike/>
      <sz val="6"/>
      <name val="Arial"/>
      <family val="2"/>
    </font>
    <font>
      <strike/>
      <sz val="6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i/>
      <sz val="9"/>
      <name val="Symbol"/>
      <family val="1"/>
    </font>
    <font>
      <sz val="7"/>
      <name val="Times New Roman"/>
      <family val="1"/>
    </font>
    <font>
      <vertAlign val="subscript"/>
      <sz val="12"/>
      <name val="Times New Roman"/>
      <family val="1"/>
    </font>
    <font>
      <sz val="12"/>
      <name val="Symbol"/>
      <family val="1"/>
    </font>
    <font>
      <sz val="11"/>
      <name val="Times New Roman"/>
      <family val="1"/>
    </font>
    <font>
      <b/>
      <sz val="12"/>
      <color indexed="12"/>
      <name val="Times New Roman"/>
      <family val="1"/>
    </font>
    <font>
      <sz val="11"/>
      <color indexed="12"/>
      <name val="Times New Roman"/>
      <family val="1"/>
    </font>
    <font>
      <sz val="12"/>
      <color indexed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2"/>
      <name val="Times New Roman"/>
      <family val="1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0"/>
      <color indexed="62"/>
      <name val="Arial"/>
      <family val="0"/>
    </font>
    <font>
      <sz val="10"/>
      <color indexed="62"/>
      <name val="Symbol"/>
      <family val="1"/>
    </font>
    <font>
      <b/>
      <sz val="10"/>
      <name val="Symbol"/>
      <family val="1"/>
    </font>
    <font>
      <u val="single"/>
      <sz val="12"/>
      <name val="Times New Roman"/>
      <family val="1"/>
    </font>
    <font>
      <b/>
      <sz val="16"/>
      <name val="Arial"/>
      <family val="2"/>
    </font>
    <font>
      <b/>
      <sz val="7"/>
      <name val="Times New Roman"/>
      <family val="1"/>
    </font>
    <font>
      <strike/>
      <sz val="12"/>
      <name val="Times New Roman"/>
      <family val="1"/>
    </font>
    <font>
      <i/>
      <sz val="12"/>
      <name val="Comic Sans MS"/>
      <family val="4"/>
    </font>
    <font>
      <i/>
      <sz val="12"/>
      <name val="Arial"/>
      <family val="2"/>
    </font>
    <font>
      <i/>
      <vertAlign val="subscript"/>
      <sz val="12"/>
      <name val="Arial"/>
      <family val="2"/>
    </font>
    <font>
      <strike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tted"/>
      <top>
        <color indexed="63"/>
      </top>
      <bottom style="dotted"/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20" applyFont="1" applyBorder="1" applyAlignment="1">
      <alignment horizontal="right"/>
      <protection/>
    </xf>
    <xf numFmtId="0" fontId="9" fillId="0" borderId="1" xfId="20" applyFont="1" applyBorder="1" applyAlignment="1">
      <alignment horizontal="right"/>
      <protection/>
    </xf>
    <xf numFmtId="0" fontId="2" fillId="0" borderId="0" xfId="0" applyFont="1" applyAlignment="1">
      <alignment/>
    </xf>
    <xf numFmtId="168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0" fontId="16" fillId="0" borderId="3" xfId="0" applyFont="1" applyBorder="1" applyAlignment="1">
      <alignment/>
    </xf>
    <xf numFmtId="0" fontId="17" fillId="0" borderId="4" xfId="0" applyFont="1" applyBorder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 quotePrefix="1">
      <alignment horizontal="center"/>
    </xf>
    <xf numFmtId="0" fontId="2" fillId="0" borderId="1" xfId="0" applyFont="1" applyBorder="1" applyAlignment="1">
      <alignment/>
    </xf>
    <xf numFmtId="0" fontId="26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24" fillId="0" borderId="5" xfId="0" applyFont="1" applyBorder="1" applyAlignment="1">
      <alignment/>
    </xf>
    <xf numFmtId="168" fontId="24" fillId="0" borderId="6" xfId="0" applyNumberFormat="1" applyFont="1" applyBorder="1" applyAlignment="1">
      <alignment/>
    </xf>
    <xf numFmtId="0" fontId="24" fillId="0" borderId="7" xfId="0" applyFont="1" applyBorder="1" applyAlignment="1">
      <alignment/>
    </xf>
    <xf numFmtId="168" fontId="24" fillId="0" borderId="8" xfId="0" applyNumberFormat="1" applyFont="1" applyBorder="1" applyAlignment="1">
      <alignment/>
    </xf>
    <xf numFmtId="168" fontId="18" fillId="0" borderId="2" xfId="0" applyNumberFormat="1" applyFont="1" applyBorder="1" applyAlignment="1">
      <alignment/>
    </xf>
    <xf numFmtId="2" fontId="18" fillId="0" borderId="2" xfId="0" applyNumberFormat="1" applyFont="1" applyBorder="1" applyAlignment="1">
      <alignment/>
    </xf>
    <xf numFmtId="0" fontId="35" fillId="0" borderId="0" xfId="0" applyFont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170" fontId="0" fillId="0" borderId="0" xfId="0" applyNumberFormat="1" applyAlignment="1">
      <alignment/>
    </xf>
    <xf numFmtId="168" fontId="14" fillId="0" borderId="2" xfId="0" applyNumberFormat="1" applyFont="1" applyBorder="1" applyAlignment="1">
      <alignment/>
    </xf>
    <xf numFmtId="0" fontId="28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38" fillId="0" borderId="1" xfId="20" applyFont="1" applyBorder="1" applyAlignment="1">
      <alignment horizontal="right"/>
      <protection/>
    </xf>
    <xf numFmtId="0" fontId="8" fillId="0" borderId="0" xfId="0" applyFont="1" applyAlignment="1">
      <alignment/>
    </xf>
    <xf numFmtId="0" fontId="3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0" fillId="0" borderId="2" xfId="0" applyFont="1" applyBorder="1" applyAlignment="1">
      <alignment horizontal="center" vertical="top" wrapText="1"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46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41" fillId="0" borderId="0" xfId="0" applyFont="1" applyAlignment="1">
      <alignment horizontal="right"/>
    </xf>
    <xf numFmtId="0" fontId="8" fillId="0" borderId="3" xfId="0" applyFont="1" applyBorder="1" applyAlignment="1">
      <alignment/>
    </xf>
    <xf numFmtId="0" fontId="30" fillId="0" borderId="2" xfId="0" applyFont="1" applyBorder="1" applyAlignment="1">
      <alignment vertical="top"/>
    </xf>
    <xf numFmtId="1" fontId="7" fillId="0" borderId="0" xfId="20" applyNumberFormat="1" applyFont="1" applyBorder="1" applyAlignment="1">
      <alignment/>
      <protection/>
    </xf>
    <xf numFmtId="0" fontId="54" fillId="0" borderId="0" xfId="0" applyFont="1" applyBorder="1" applyAlignment="1">
      <alignment horizontal="center" vertical="top" wrapText="1"/>
    </xf>
    <xf numFmtId="1" fontId="39" fillId="0" borderId="0" xfId="20" applyNumberFormat="1" applyFont="1" applyBorder="1" applyAlignment="1">
      <alignment/>
      <protection/>
    </xf>
    <xf numFmtId="170" fontId="10" fillId="0" borderId="0" xfId="20" applyNumberFormat="1" applyFont="1" applyBorder="1" applyAlignment="1">
      <alignment/>
      <protection/>
    </xf>
    <xf numFmtId="170" fontId="7" fillId="0" borderId="0" xfId="20" applyNumberFormat="1" applyFont="1" applyBorder="1">
      <alignment/>
      <protection/>
    </xf>
    <xf numFmtId="0" fontId="7" fillId="0" borderId="0" xfId="20" applyFont="1" applyBorder="1" applyAlignment="1">
      <alignment/>
      <protection/>
    </xf>
    <xf numFmtId="0" fontId="53" fillId="0" borderId="1" xfId="0" applyFont="1" applyBorder="1" applyAlignment="1">
      <alignment horizontal="center" vertical="top" wrapText="1"/>
    </xf>
    <xf numFmtId="0" fontId="30" fillId="0" borderId="8" xfId="0" applyFont="1" applyBorder="1" applyAlignment="1">
      <alignment vertical="top" wrapText="1"/>
    </xf>
    <xf numFmtId="0" fontId="32" fillId="0" borderId="0" xfId="0" applyFont="1" applyAlignment="1">
      <alignment/>
    </xf>
    <xf numFmtId="0" fontId="56" fillId="0" borderId="0" xfId="0" applyFont="1" applyAlignment="1">
      <alignment/>
    </xf>
    <xf numFmtId="2" fontId="14" fillId="0" borderId="2" xfId="0" applyNumberFormat="1" applyFont="1" applyBorder="1" applyAlignment="1">
      <alignment/>
    </xf>
    <xf numFmtId="0" fontId="58" fillId="0" borderId="0" xfId="0" applyFont="1" applyAlignment="1">
      <alignment horizontal="centerContinuous"/>
    </xf>
    <xf numFmtId="0" fontId="59" fillId="0" borderId="0" xfId="0" applyFont="1" applyAlignment="1">
      <alignment horizontal="right"/>
    </xf>
    <xf numFmtId="0" fontId="58" fillId="0" borderId="0" xfId="0" applyFont="1" applyAlignment="1">
      <alignment horizontal="left"/>
    </xf>
    <xf numFmtId="0" fontId="6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center"/>
    </xf>
    <xf numFmtId="168" fontId="0" fillId="0" borderId="0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0" fontId="30" fillId="0" borderId="10" xfId="0" applyFont="1" applyBorder="1" applyAlignment="1">
      <alignment horizontal="left" vertical="top" wrapText="1" indent="3"/>
    </xf>
    <xf numFmtId="0" fontId="30" fillId="0" borderId="0" xfId="0" applyFont="1" applyAlignment="1">
      <alignment wrapText="1"/>
    </xf>
    <xf numFmtId="0" fontId="30" fillId="0" borderId="11" xfId="0" applyFont="1" applyBorder="1" applyAlignment="1">
      <alignment vertical="top" wrapText="1"/>
    </xf>
    <xf numFmtId="0" fontId="30" fillId="0" borderId="12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top" wrapText="1"/>
    </xf>
    <xf numFmtId="0" fontId="30" fillId="0" borderId="14" xfId="0" applyFont="1" applyBorder="1" applyAlignment="1">
      <alignment vertical="top" wrapText="1"/>
    </xf>
    <xf numFmtId="0" fontId="30" fillId="0" borderId="15" xfId="0" applyFont="1" applyBorder="1" applyAlignment="1">
      <alignment vertical="top" wrapText="1"/>
    </xf>
    <xf numFmtId="0" fontId="30" fillId="0" borderId="16" xfId="0" applyFont="1" applyBorder="1" applyAlignment="1">
      <alignment vertical="top" wrapText="1"/>
    </xf>
    <xf numFmtId="2" fontId="30" fillId="0" borderId="17" xfId="0" applyNumberFormat="1" applyFont="1" applyBorder="1" applyAlignment="1">
      <alignment horizontal="center" wrapText="1"/>
    </xf>
    <xf numFmtId="2" fontId="30" fillId="0" borderId="18" xfId="0" applyNumberFormat="1" applyFont="1" applyBorder="1" applyAlignment="1">
      <alignment horizontal="center" wrapText="1"/>
    </xf>
    <xf numFmtId="1" fontId="7" fillId="0" borderId="0" xfId="0" applyNumberFormat="1" applyFont="1" applyAlignment="1">
      <alignment/>
    </xf>
    <xf numFmtId="0" fontId="50" fillId="0" borderId="0" xfId="0" applyFont="1" applyAlignment="1">
      <alignment/>
    </xf>
    <xf numFmtId="0" fontId="16" fillId="0" borderId="0" xfId="0" applyFont="1" applyAlignment="1">
      <alignment horizontal="justify"/>
    </xf>
    <xf numFmtId="0" fontId="46" fillId="0" borderId="0" xfId="0" applyFont="1" applyAlignment="1">
      <alignment/>
    </xf>
    <xf numFmtId="0" fontId="62" fillId="0" borderId="0" xfId="0" applyFont="1" applyAlignment="1">
      <alignment horizontal="center"/>
    </xf>
    <xf numFmtId="0" fontId="30" fillId="0" borderId="3" xfId="0" applyFont="1" applyBorder="1" applyAlignment="1">
      <alignment horizontal="left" vertical="top" wrapText="1" indent="3"/>
    </xf>
    <xf numFmtId="0" fontId="30" fillId="0" borderId="4" xfId="0" applyFont="1" applyBorder="1" applyAlignment="1">
      <alignment horizontal="left" vertical="top" wrapText="1" indent="3"/>
    </xf>
    <xf numFmtId="0" fontId="30" fillId="0" borderId="2" xfId="0" applyFont="1" applyBorder="1" applyAlignment="1">
      <alignment vertical="top" wrapText="1"/>
    </xf>
    <xf numFmtId="0" fontId="30" fillId="0" borderId="9" xfId="0" applyFont="1" applyBorder="1" applyAlignment="1">
      <alignment horizontal="center" vertical="top" wrapText="1"/>
    </xf>
    <xf numFmtId="0" fontId="30" fillId="0" borderId="4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0" xfId="0" applyFont="1" applyAlignment="1">
      <alignment horizontal="center" vertical="top" wrapText="1"/>
    </xf>
    <xf numFmtId="0" fontId="30" fillId="0" borderId="2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top" wrapText="1"/>
    </xf>
    <xf numFmtId="0" fontId="30" fillId="0" borderId="8" xfId="0" applyFont="1" applyBorder="1" applyAlignment="1">
      <alignment horizontal="center" vertical="top" wrapText="1"/>
    </xf>
    <xf numFmtId="0" fontId="7" fillId="0" borderId="0" xfId="0" applyFont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ÜbBl1-3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 BüMaSho'!#REF!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ln w="3175">
                  <a:noFill/>
                </a:ln>
              </c:spPr>
            </c:trendlineLbl>
          </c:trendline>
          <c:xVal>
            <c:strRef>
              <c:f>'3. BüMaSho'!#REF!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'3. BüMaSho'!#REF!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5364134"/>
        <c:axId val="49841751"/>
      </c:scatterChart>
      <c:valAx>
        <c:axId val="35364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41751"/>
        <c:crosses val="autoZero"/>
        <c:crossBetween val="midCat"/>
        <c:dispUnits/>
      </c:valAx>
      <c:valAx>
        <c:axId val="498417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641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85725</xdr:rowOff>
    </xdr:from>
    <xdr:to>
      <xdr:col>7</xdr:col>
      <xdr:colOff>19050</xdr:colOff>
      <xdr:row>35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600200"/>
          <a:ext cx="5343525" cy="391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Statistik am PC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PC - Klausur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Grundstudium
Freitag, 13. Juli 2001 (10.00 - 11.30 Uhr)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· Im Multiple-Choice-Teil (Aufg. 1) ergibt jede richtige Lösung (zu einer Aussage) 1,5 Punkte. 
Es können hier also insgesamt 30 Punkte erzielt werden (es werden keine Bonus-Punkte vergeben). 
· Die Lösungen von Fill-In-Aufgaben (Aufg. 2 bis 5) sind in die dafür vorgesehenen Felder bzw. Leerräume einzutragen. Dies gilt für Skizzen, Grafiken und Texte analog. 
Die Lösungen gelten nur dann, wenn der vollständige Lösungsweg erkennbar ist ! 
· Es ist NUR in der gehefteten Klausur zu arbeiten. Als Konzeptseiten können die Rückseiten der Blätter be-nutzt werden. Die Blätter müssen geheftet bleiben. 
· Es können insgesamt 90 Punkte erreicht werden. Die erreichbare Punktzahl der einzelnen Aufgaben ist angegeben. Da auch die Bearbeitungszeit 90 Minuten beträgt, sind die Punktzahlen ein Anhalt für die sinnvolle Bearbeitungs-zeit der Aufgaben. Beachten Sie die Zeitvorgaben. Bearbeiten Sie möglichst viele Aufgaben.
· Zulässige Hilfsmittel:      Bitte schreiben Sie nicht mit roten Stift.
- Formelsammlung ohne eigene Text-Anmerkungen (Formeln zugelassen),
- Taschenrechner ohne Textverarbeitungsfunktion.   
· Überprüfen Sie zu Beginn die Klausur auf Vollständigkeit (5 Aufgaben auf 6 Seiten)
und füllen bitte vorab die unten stehenden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Kästchen sowohl in der schriftlichen Klausur als auch hier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aus 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VIEL GLÜCK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7</xdr:col>
      <xdr:colOff>504825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4000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workbookViewId="0" topLeftCell="A1">
      <selection activeCell="A1" sqref="A1"/>
    </sheetView>
  </sheetViews>
  <sheetFormatPr defaultColWidth="11.421875" defaultRowHeight="12.75"/>
  <cols>
    <col min="8" max="8" width="6.8515625" style="0" customWidth="1"/>
  </cols>
  <sheetData>
    <row r="1" spans="1:7" ht="12.75">
      <c r="A1" t="s">
        <v>112</v>
      </c>
      <c r="G1" s="9" t="s">
        <v>114</v>
      </c>
    </row>
    <row r="2" spans="1:5" ht="20.25">
      <c r="A2" t="s">
        <v>101</v>
      </c>
      <c r="C2" s="87" t="s">
        <v>113</v>
      </c>
      <c r="D2" s="87"/>
      <c r="E2" s="87"/>
    </row>
    <row r="3" ht="7.5" customHeight="1"/>
    <row r="4" ht="12.75">
      <c r="A4" t="s">
        <v>115</v>
      </c>
    </row>
    <row r="5" ht="6" customHeight="1"/>
    <row r="6" ht="12.75">
      <c r="A6" t="s">
        <v>51</v>
      </c>
    </row>
    <row r="7" ht="12.75">
      <c r="A7" t="s">
        <v>52</v>
      </c>
    </row>
    <row r="8" ht="4.5" customHeight="1"/>
    <row r="9" ht="12.75">
      <c r="A9" t="s">
        <v>72</v>
      </c>
    </row>
    <row r="10" ht="12.75">
      <c r="A10" t="s">
        <v>73</v>
      </c>
    </row>
    <row r="11" ht="4.5" customHeight="1"/>
  </sheetData>
  <mergeCells count="1">
    <mergeCell ref="C2:E2"/>
  </mergeCells>
  <printOptions/>
  <pageMargins left="0.75" right="0.75" top="1" bottom="1" header="0.4921259845" footer="0.4921259845"/>
  <pageSetup fitToHeight="1" fitToWidth="1" horizontalDpi="300" verticalDpi="300" orientation="portrait" paperSize="9" r:id="rId2"/>
  <headerFooter alignWithMargins="0">
    <oddFooter>&amp;LPS: &amp;F; &amp;A&amp;CSeite &amp;P &amp;10(von &amp;N)&amp;R&amp;D;&amp;T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8.00390625" style="0" customWidth="1"/>
    <col min="2" max="2" width="8.421875" style="0" customWidth="1"/>
    <col min="3" max="3" width="76.140625" style="0" customWidth="1"/>
    <col min="4" max="4" width="5.421875" style="0" customWidth="1"/>
  </cols>
  <sheetData>
    <row r="1" ht="15.75">
      <c r="A1" s="37" t="s">
        <v>41</v>
      </c>
    </row>
    <row r="2" ht="15.75">
      <c r="A2" s="38" t="s">
        <v>42</v>
      </c>
    </row>
    <row r="3" ht="15.75">
      <c r="A3" s="42" t="s">
        <v>49</v>
      </c>
    </row>
    <row r="4" ht="15.75">
      <c r="A4" s="43" t="s">
        <v>50</v>
      </c>
    </row>
    <row r="5" ht="12.75">
      <c r="A5" s="39" t="s">
        <v>43</v>
      </c>
    </row>
    <row r="6" ht="12.75">
      <c r="A6" s="40" t="s">
        <v>44</v>
      </c>
    </row>
    <row r="8" spans="1:4" ht="15.75">
      <c r="A8" s="41" t="s">
        <v>45</v>
      </c>
      <c r="B8" s="41" t="s">
        <v>71</v>
      </c>
      <c r="C8" s="49" t="s">
        <v>46</v>
      </c>
      <c r="D8" s="10"/>
    </row>
    <row r="9" spans="1:4" ht="31.5" customHeight="1">
      <c r="A9" s="10"/>
      <c r="B9" s="10"/>
      <c r="C9" s="88" t="s">
        <v>116</v>
      </c>
      <c r="D9" s="89"/>
    </row>
    <row r="10" spans="1:4" ht="31.5" customHeight="1">
      <c r="A10" s="10"/>
      <c r="B10" s="10"/>
      <c r="C10" s="88" t="s">
        <v>117</v>
      </c>
      <c r="D10" s="89"/>
    </row>
    <row r="11" spans="1:4" ht="18.75" customHeight="1">
      <c r="A11" s="10"/>
      <c r="B11" s="10"/>
      <c r="C11" s="88" t="s">
        <v>118</v>
      </c>
      <c r="D11" s="89"/>
    </row>
    <row r="12" spans="1:4" ht="31.5" customHeight="1">
      <c r="A12" s="10"/>
      <c r="B12" s="10"/>
      <c r="C12" s="88" t="s">
        <v>119</v>
      </c>
      <c r="D12" s="89"/>
    </row>
    <row r="13" spans="1:4" ht="31.5" customHeight="1">
      <c r="A13" s="10"/>
      <c r="B13" s="10"/>
      <c r="C13" s="88" t="s">
        <v>120</v>
      </c>
      <c r="D13" s="89"/>
    </row>
    <row r="14" spans="1:4" ht="15.75" customHeight="1">
      <c r="A14" s="10"/>
      <c r="B14" s="10"/>
      <c r="C14" s="88" t="s">
        <v>121</v>
      </c>
      <c r="D14" s="89"/>
    </row>
    <row r="15" spans="1:4" ht="31.5" customHeight="1">
      <c r="A15" s="10"/>
      <c r="B15" s="10"/>
      <c r="C15" s="88" t="s">
        <v>122</v>
      </c>
      <c r="D15" s="89"/>
    </row>
    <row r="16" spans="1:4" ht="31.5" customHeight="1">
      <c r="A16" s="10"/>
      <c r="B16" s="10"/>
      <c r="C16" s="88" t="s">
        <v>102</v>
      </c>
      <c r="D16" s="89"/>
    </row>
    <row r="17" spans="1:4" ht="31.5" customHeight="1">
      <c r="A17" s="10"/>
      <c r="B17" s="10"/>
      <c r="C17" s="88" t="s">
        <v>103</v>
      </c>
      <c r="D17" s="89"/>
    </row>
    <row r="18" spans="1:4" ht="31.5" customHeight="1">
      <c r="A18" s="10"/>
      <c r="B18" s="10"/>
      <c r="C18" s="88" t="s">
        <v>104</v>
      </c>
      <c r="D18" s="89"/>
    </row>
    <row r="19" spans="1:4" ht="15.75" customHeight="1">
      <c r="A19" s="10"/>
      <c r="B19" s="10"/>
      <c r="C19" s="88" t="s">
        <v>105</v>
      </c>
      <c r="D19" s="89"/>
    </row>
    <row r="20" spans="1:4" ht="15.75" customHeight="1">
      <c r="A20" s="10"/>
      <c r="B20" s="10"/>
      <c r="C20" s="88" t="s">
        <v>106</v>
      </c>
      <c r="D20" s="89"/>
    </row>
    <row r="21" spans="1:4" ht="31.5" customHeight="1">
      <c r="A21" s="10"/>
      <c r="B21" s="10"/>
      <c r="C21" s="88" t="s">
        <v>107</v>
      </c>
      <c r="D21" s="89"/>
    </row>
    <row r="22" spans="1:4" ht="31.5" customHeight="1">
      <c r="A22" s="10"/>
      <c r="B22" s="10"/>
      <c r="C22" s="88" t="s">
        <v>108</v>
      </c>
      <c r="D22" s="89"/>
    </row>
    <row r="23" spans="1:4" ht="15.75" customHeight="1">
      <c r="A23" s="10"/>
      <c r="B23" s="10"/>
      <c r="C23" s="88" t="s">
        <v>109</v>
      </c>
      <c r="D23" s="89"/>
    </row>
    <row r="24" spans="1:4" ht="31.5" customHeight="1">
      <c r="A24" s="10"/>
      <c r="B24" s="10"/>
      <c r="C24" s="88" t="s">
        <v>110</v>
      </c>
      <c r="D24" s="89"/>
    </row>
    <row r="25" spans="1:4" ht="31.5" customHeight="1">
      <c r="A25" s="10"/>
      <c r="B25" s="10"/>
      <c r="C25" s="88" t="s">
        <v>47</v>
      </c>
      <c r="D25" s="89"/>
    </row>
    <row r="26" spans="1:4" ht="31.5" customHeight="1">
      <c r="A26" s="10"/>
      <c r="B26" s="10"/>
      <c r="C26" s="73" t="s">
        <v>48</v>
      </c>
      <c r="D26" s="74"/>
    </row>
    <row r="27" spans="1:4" ht="34.5">
      <c r="A27" s="10"/>
      <c r="B27" s="10"/>
      <c r="C27" s="73" t="s">
        <v>123</v>
      </c>
      <c r="D27" s="74"/>
    </row>
    <row r="28" spans="1:4" ht="15.75">
      <c r="A28" s="10"/>
      <c r="B28" s="10"/>
      <c r="C28" s="73" t="s">
        <v>111</v>
      </c>
      <c r="D28" s="74"/>
    </row>
  </sheetData>
  <mergeCells count="17"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5:D25"/>
    <mergeCell ref="C21:D21"/>
    <mergeCell ref="C22:D22"/>
    <mergeCell ref="C23:D23"/>
    <mergeCell ref="C24:D24"/>
  </mergeCells>
  <printOptions/>
  <pageMargins left="0.75" right="0.75" top="1" bottom="1" header="0.4921259845" footer="0.4921259845"/>
  <pageSetup fitToHeight="1" fitToWidth="1" horizontalDpi="300" verticalDpi="300" orientation="portrait" paperSize="9" scale="88" r:id="rId1"/>
  <headerFooter alignWithMargins="0">
    <oddFooter>&amp;LPS: &amp;F; &amp;A&amp;CSeite &amp;P &amp;10(von &amp;N)&amp;R&amp;D;&amp;T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 topLeftCell="A1">
      <selection activeCell="A1" sqref="A1"/>
    </sheetView>
  </sheetViews>
  <sheetFormatPr defaultColWidth="11.421875" defaultRowHeight="12.75"/>
  <cols>
    <col min="1" max="1" width="24.140625" style="0" customWidth="1"/>
  </cols>
  <sheetData>
    <row r="1" spans="1:8" ht="15.75">
      <c r="A1" s="1" t="s">
        <v>130</v>
      </c>
      <c r="H1" s="47" t="s">
        <v>124</v>
      </c>
    </row>
    <row r="2" ht="19.5">
      <c r="A2" s="99" t="s">
        <v>169</v>
      </c>
    </row>
    <row r="3" ht="15">
      <c r="A3" s="99" t="s">
        <v>170</v>
      </c>
    </row>
    <row r="5" spans="1:7" ht="15.75">
      <c r="A5" s="75" t="s">
        <v>125</v>
      </c>
      <c r="B5" s="76">
        <v>2005</v>
      </c>
      <c r="C5" s="76">
        <v>2006</v>
      </c>
      <c r="D5" s="76">
        <v>2007</v>
      </c>
      <c r="E5" s="76">
        <v>2008</v>
      </c>
      <c r="F5" s="76">
        <v>2009</v>
      </c>
      <c r="G5" s="77">
        <v>2010</v>
      </c>
    </row>
    <row r="6" spans="1:7" ht="15.75">
      <c r="A6" s="78" t="s">
        <v>126</v>
      </c>
      <c r="B6" s="81">
        <v>0.528</v>
      </c>
      <c r="C6" s="81">
        <v>0.6160000000000001</v>
      </c>
      <c r="D6" s="81">
        <v>0.8</v>
      </c>
      <c r="E6" s="81">
        <v>0.6160000000000001</v>
      </c>
      <c r="F6" s="81">
        <v>0.88</v>
      </c>
      <c r="G6" s="82">
        <v>1.064</v>
      </c>
    </row>
    <row r="7" spans="1:7" ht="15.75">
      <c r="A7" s="79"/>
      <c r="B7" s="80"/>
      <c r="C7" s="80"/>
      <c r="D7" s="80"/>
      <c r="E7" s="80"/>
      <c r="F7" s="80"/>
      <c r="G7" s="57"/>
    </row>
    <row r="9" spans="1:8" ht="15.75">
      <c r="A9" s="37" t="s">
        <v>128</v>
      </c>
      <c r="H9" s="38" t="s">
        <v>127</v>
      </c>
    </row>
    <row r="11" spans="1:8" ht="15.75">
      <c r="A11" s="37" t="s">
        <v>129</v>
      </c>
      <c r="H11" s="38" t="s">
        <v>69</v>
      </c>
    </row>
    <row r="13" spans="1:8" ht="15.75">
      <c r="A13" s="37" t="s">
        <v>131</v>
      </c>
      <c r="H13" s="38" t="s">
        <v>127</v>
      </c>
    </row>
    <row r="14" ht="15.75">
      <c r="A14" s="38" t="s">
        <v>132</v>
      </c>
    </row>
    <row r="16" spans="1:8" ht="15.75">
      <c r="A16" s="37" t="s">
        <v>133</v>
      </c>
      <c r="H16" s="38" t="s">
        <v>127</v>
      </c>
    </row>
    <row r="17" ht="15.75">
      <c r="A17" s="38" t="s">
        <v>134</v>
      </c>
    </row>
    <row r="18" ht="15.75">
      <c r="A18" s="38"/>
    </row>
  </sheetData>
  <printOptions/>
  <pageMargins left="0.75" right="0.75" top="1" bottom="1" header="0.4921259845" footer="0.4921259845"/>
  <pageSetup fitToHeight="1" fitToWidth="1" horizontalDpi="300" verticalDpi="300" orientation="portrait" paperSize="9" scale="83" r:id="rId1"/>
  <headerFooter alignWithMargins="0">
    <oddFooter>&amp;LPS: &amp;F; &amp;A&amp;CSeite &amp;P &amp;10(von &amp;N)&amp;R&amp;D;&amp;T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3" width="7.8515625" style="0" customWidth="1"/>
    <col min="4" max="4" width="8.421875" style="0" customWidth="1"/>
    <col min="5" max="5" width="7.8515625" style="0" customWidth="1"/>
    <col min="6" max="6" width="8.57421875" style="0" customWidth="1"/>
    <col min="7" max="7" width="7.421875" style="0" customWidth="1"/>
    <col min="8" max="8" width="7.57421875" style="0" customWidth="1"/>
    <col min="9" max="9" width="7.28125" style="0" customWidth="1"/>
  </cols>
  <sheetData>
    <row r="1" ht="15.75">
      <c r="A1" s="37" t="s">
        <v>135</v>
      </c>
    </row>
    <row r="2" spans="1:12" ht="15.75">
      <c r="A2" s="38" t="s">
        <v>136</v>
      </c>
      <c r="L2" s="47" t="s">
        <v>137</v>
      </c>
    </row>
    <row r="3" spans="1:12" ht="6" customHeight="1">
      <c r="A3" s="38"/>
      <c r="L3" s="47"/>
    </row>
    <row r="4" spans="1:12" ht="15.75">
      <c r="A4" s="37" t="s">
        <v>66</v>
      </c>
      <c r="L4" s="47" t="s">
        <v>62</v>
      </c>
    </row>
    <row r="5" spans="1:12" ht="15.75">
      <c r="A5" s="48" t="s">
        <v>63</v>
      </c>
      <c r="B5" s="34"/>
      <c r="C5" s="34"/>
      <c r="D5" s="34"/>
      <c r="E5" s="35"/>
      <c r="L5" s="47"/>
    </row>
    <row r="7" spans="1:8" ht="18.75">
      <c r="A7" s="3" t="s">
        <v>39</v>
      </c>
      <c r="B7" s="56" t="s">
        <v>53</v>
      </c>
      <c r="C7" s="3" t="s">
        <v>40</v>
      </c>
      <c r="D7" s="3"/>
      <c r="E7" s="36"/>
      <c r="F7" s="3"/>
      <c r="G7" s="4"/>
      <c r="H7" s="3"/>
    </row>
    <row r="8" spans="1:8" ht="15">
      <c r="A8" s="50">
        <v>1</v>
      </c>
      <c r="B8" s="51" t="s">
        <v>54</v>
      </c>
      <c r="C8" s="83">
        <v>35.625</v>
      </c>
      <c r="D8" s="50"/>
      <c r="E8" s="52"/>
      <c r="F8" s="50"/>
      <c r="G8" s="53"/>
      <c r="H8" s="54"/>
    </row>
    <row r="9" spans="1:8" ht="15">
      <c r="A9" s="50">
        <v>2</v>
      </c>
      <c r="B9" s="51" t="s">
        <v>55</v>
      </c>
      <c r="C9" s="83">
        <v>27.375</v>
      </c>
      <c r="D9" s="50"/>
      <c r="E9" s="52"/>
      <c r="F9" s="50"/>
      <c r="G9" s="53"/>
      <c r="H9" s="54"/>
    </row>
    <row r="10" spans="1:8" ht="15">
      <c r="A10" s="55">
        <v>3</v>
      </c>
      <c r="B10" s="51" t="s">
        <v>56</v>
      </c>
      <c r="C10" s="83">
        <v>31.125</v>
      </c>
      <c r="D10" s="50"/>
      <c r="E10" s="52"/>
      <c r="F10" s="50"/>
      <c r="G10" s="53"/>
      <c r="H10" s="54"/>
    </row>
    <row r="11" spans="1:8" ht="15">
      <c r="A11" s="50">
        <v>4</v>
      </c>
      <c r="B11" s="51" t="s">
        <v>57</v>
      </c>
      <c r="C11" s="83">
        <v>27.375</v>
      </c>
      <c r="D11" s="50"/>
      <c r="E11" s="52"/>
      <c r="F11" s="50"/>
      <c r="G11" s="53"/>
      <c r="H11" s="54"/>
    </row>
    <row r="12" spans="1:8" ht="15">
      <c r="A12" s="50">
        <v>5</v>
      </c>
      <c r="B12" s="51" t="s">
        <v>58</v>
      </c>
      <c r="C12" s="83">
        <v>29.625</v>
      </c>
      <c r="D12" s="50"/>
      <c r="E12" s="52"/>
      <c r="F12" s="50"/>
      <c r="G12" s="53"/>
      <c r="H12" s="54"/>
    </row>
    <row r="13" spans="1:8" ht="15">
      <c r="A13" s="55">
        <v>6</v>
      </c>
      <c r="B13" s="51" t="s">
        <v>59</v>
      </c>
      <c r="C13" s="83">
        <v>25.875</v>
      </c>
      <c r="D13" s="50"/>
      <c r="E13" s="52"/>
      <c r="F13" s="50"/>
      <c r="G13" s="53"/>
      <c r="H13" s="54"/>
    </row>
    <row r="14" spans="1:8" ht="15">
      <c r="A14" s="50">
        <v>7</v>
      </c>
      <c r="B14" s="51" t="s">
        <v>60</v>
      </c>
      <c r="C14" s="83">
        <v>31.125</v>
      </c>
      <c r="D14" s="50"/>
      <c r="E14" s="52"/>
      <c r="F14" s="50"/>
      <c r="G14" s="53"/>
      <c r="H14" s="54"/>
    </row>
    <row r="15" spans="1:8" ht="15">
      <c r="A15" s="50">
        <v>8</v>
      </c>
      <c r="B15" s="51" t="s">
        <v>61</v>
      </c>
      <c r="C15" s="83">
        <v>25.875</v>
      </c>
      <c r="D15" s="50"/>
      <c r="E15" s="52"/>
      <c r="F15" s="50"/>
      <c r="G15" s="53"/>
      <c r="H15" s="54"/>
    </row>
    <row r="16" spans="1:8" ht="12.75">
      <c r="A16" s="34"/>
      <c r="B16" s="34"/>
      <c r="C16" s="34"/>
      <c r="D16" s="34"/>
      <c r="E16" s="34"/>
      <c r="F16" s="34"/>
      <c r="G16" s="34"/>
      <c r="H16" s="34"/>
    </row>
    <row r="18" spans="1:12" ht="15.75">
      <c r="A18" s="37" t="s">
        <v>65</v>
      </c>
      <c r="L18" s="47" t="s">
        <v>64</v>
      </c>
    </row>
    <row r="19" spans="1:12" ht="9.75" customHeight="1">
      <c r="A19" s="37"/>
      <c r="L19" s="47"/>
    </row>
    <row r="20" spans="1:12" ht="15.75">
      <c r="A20" s="37" t="s">
        <v>67</v>
      </c>
      <c r="L20" s="47" t="s">
        <v>69</v>
      </c>
    </row>
    <row r="21" ht="15.75">
      <c r="A21" s="38" t="s">
        <v>68</v>
      </c>
    </row>
    <row r="22" spans="1:12" ht="9.75" customHeight="1">
      <c r="A22" s="37"/>
      <c r="L22" s="47"/>
    </row>
  </sheetData>
  <printOptions/>
  <pageMargins left="0.75" right="0.75" top="0.54" bottom="0.62" header="0.4921259845" footer="0.4"/>
  <pageSetup horizontalDpi="600" verticalDpi="600" orientation="landscape" paperSize="9" scale="115" r:id="rId2"/>
  <headerFooter alignWithMargins="0">
    <oddFooter>&amp;LPS: &amp;F; &amp;A&amp;CSeite &amp;P (von &amp;N)&amp;R&amp;D;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 topLeftCell="A1">
      <selection activeCell="A1" sqref="A1"/>
    </sheetView>
  </sheetViews>
  <sheetFormatPr defaultColWidth="11.421875" defaultRowHeight="12.75"/>
  <cols>
    <col min="1" max="1" width="24.140625" style="0" customWidth="1"/>
  </cols>
  <sheetData>
    <row r="1" spans="1:8" ht="15.75">
      <c r="A1" s="1" t="s">
        <v>172</v>
      </c>
      <c r="B1" s="37" t="s">
        <v>160</v>
      </c>
      <c r="H1" s="47" t="s">
        <v>152</v>
      </c>
    </row>
    <row r="2" ht="19.5">
      <c r="A2" s="38" t="s">
        <v>161</v>
      </c>
    </row>
    <row r="3" ht="12.75">
      <c r="A3" t="s">
        <v>162</v>
      </c>
    </row>
    <row r="4" ht="12.75">
      <c r="A4" t="s">
        <v>163</v>
      </c>
    </row>
    <row r="6" ht="12.75">
      <c r="A6" s="66" t="s">
        <v>164</v>
      </c>
    </row>
    <row r="7" spans="1:5" ht="15.75">
      <c r="A7" s="90" t="s">
        <v>153</v>
      </c>
      <c r="B7" s="91" t="s">
        <v>154</v>
      </c>
      <c r="C7" s="91" t="s">
        <v>155</v>
      </c>
      <c r="D7" s="92" t="s">
        <v>156</v>
      </c>
      <c r="E7" s="92"/>
    </row>
    <row r="8" spans="1:5" ht="15.75">
      <c r="A8" s="93" t="s">
        <v>157</v>
      </c>
      <c r="B8" s="94">
        <v>10</v>
      </c>
      <c r="C8" s="94">
        <v>17</v>
      </c>
      <c r="D8" s="95">
        <v>23</v>
      </c>
      <c r="E8" s="95">
        <f>SUM(B8:D8)</f>
        <v>50</v>
      </c>
    </row>
    <row r="9" spans="1:5" ht="15.75">
      <c r="A9" s="93" t="s">
        <v>158</v>
      </c>
      <c r="B9" s="94">
        <v>15</v>
      </c>
      <c r="C9" s="94">
        <v>18</v>
      </c>
      <c r="D9" s="95">
        <v>17</v>
      </c>
      <c r="E9" s="95">
        <f>SUM(B9:D9)</f>
        <v>50</v>
      </c>
    </row>
    <row r="10" spans="1:5" ht="15.75">
      <c r="A10" s="96" t="s">
        <v>159</v>
      </c>
      <c r="B10" s="97">
        <v>20</v>
      </c>
      <c r="C10" s="97">
        <v>19</v>
      </c>
      <c r="D10" s="98">
        <v>11</v>
      </c>
      <c r="E10" s="95">
        <f>SUM(B10:D10)</f>
        <v>50</v>
      </c>
    </row>
    <row r="11" spans="1:5" ht="15.75">
      <c r="A11" s="96"/>
      <c r="B11" s="97">
        <f>SUM(B8:B10)</f>
        <v>45</v>
      </c>
      <c r="C11" s="97">
        <f>SUM(C8:C10)</f>
        <v>54</v>
      </c>
      <c r="D11" s="97">
        <f>SUM(D8:D10)</f>
        <v>51</v>
      </c>
      <c r="E11" s="41">
        <f>SUM(E8:E10)</f>
        <v>150</v>
      </c>
    </row>
    <row r="13" spans="1:8" ht="15.75">
      <c r="A13" s="37" t="s">
        <v>168</v>
      </c>
      <c r="H13" s="47" t="s">
        <v>69</v>
      </c>
    </row>
    <row r="15" spans="1:8" ht="15.75">
      <c r="A15" s="37" t="s">
        <v>167</v>
      </c>
      <c r="H15" s="47" t="s">
        <v>171</v>
      </c>
    </row>
    <row r="16" ht="12.75">
      <c r="H16" s="47"/>
    </row>
    <row r="17" spans="1:8" ht="15.75">
      <c r="A17" s="37" t="s">
        <v>165</v>
      </c>
      <c r="H17" s="47" t="s">
        <v>62</v>
      </c>
    </row>
    <row r="18" ht="15.75">
      <c r="A18" s="38" t="s">
        <v>166</v>
      </c>
    </row>
  </sheetData>
  <printOptions/>
  <pageMargins left="0.75" right="0.75" top="1" bottom="1" header="0.4921259845" footer="0.4921259845"/>
  <pageSetup fitToHeight="1" fitToWidth="1" horizontalDpi="300" verticalDpi="300" orientation="portrait" paperSize="9" scale="83" r:id="rId1"/>
  <headerFooter alignWithMargins="0">
    <oddFooter>&amp;LPS: &amp;F; &amp;A&amp;CSeite &amp;P &amp;10(von &amp;N)&amp;R&amp;D;&amp;T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11.421875" defaultRowHeight="12.75"/>
  <cols>
    <col min="1" max="1" width="16.140625" style="0" customWidth="1"/>
  </cols>
  <sheetData>
    <row r="1" ht="15.75">
      <c r="A1" s="37" t="s">
        <v>74</v>
      </c>
    </row>
    <row r="2" ht="12.75">
      <c r="A2" s="59" t="s">
        <v>76</v>
      </c>
    </row>
    <row r="3" ht="12.75">
      <c r="A3" s="59" t="s">
        <v>77</v>
      </c>
    </row>
    <row r="4" ht="12.75">
      <c r="A4" s="59" t="s">
        <v>78</v>
      </c>
    </row>
    <row r="5" ht="13.5">
      <c r="A5" s="59" t="s">
        <v>79</v>
      </c>
    </row>
    <row r="6" ht="7.5" customHeight="1">
      <c r="A6" s="37"/>
    </row>
    <row r="7" spans="1:8" s="58" customFormat="1" ht="15">
      <c r="A7" s="44" t="s">
        <v>143</v>
      </c>
      <c r="H7" s="84" t="s">
        <v>138</v>
      </c>
    </row>
    <row r="8" spans="1:2" s="58" customFormat="1" ht="15">
      <c r="A8" s="44" t="s">
        <v>139</v>
      </c>
      <c r="B8" s="84"/>
    </row>
    <row r="9" spans="1:2" s="58" customFormat="1" ht="15">
      <c r="A9" s="44" t="s">
        <v>140</v>
      </c>
      <c r="B9" s="84"/>
    </row>
    <row r="10" spans="1:2" s="58" customFormat="1" ht="15">
      <c r="A10" s="44" t="s">
        <v>141</v>
      </c>
      <c r="B10" s="84"/>
    </row>
    <row r="11" s="58" customFormat="1" ht="15">
      <c r="A11" s="44"/>
    </row>
    <row r="12" spans="1:8" ht="15">
      <c r="A12" s="45" t="s">
        <v>144</v>
      </c>
      <c r="H12" s="46" t="s">
        <v>142</v>
      </c>
    </row>
    <row r="13" ht="15">
      <c r="A13" s="44" t="s">
        <v>145</v>
      </c>
    </row>
    <row r="14" spans="1:9" ht="15">
      <c r="A14" s="44"/>
      <c r="B14" s="30"/>
      <c r="C14" s="30"/>
      <c r="D14" s="30"/>
      <c r="E14" s="30"/>
      <c r="F14" s="30"/>
      <c r="G14" s="30"/>
      <c r="H14" s="30"/>
      <c r="I14" s="30"/>
    </row>
    <row r="15" spans="1:9" ht="15">
      <c r="A15" s="45" t="s">
        <v>149</v>
      </c>
      <c r="B15" s="85"/>
      <c r="C15" s="30"/>
      <c r="D15" s="30"/>
      <c r="E15" s="30"/>
      <c r="F15" s="30"/>
      <c r="G15" s="30"/>
      <c r="H15" s="46" t="s">
        <v>142</v>
      </c>
      <c r="I15" s="30"/>
    </row>
    <row r="16" spans="1:9" ht="15">
      <c r="A16" s="86" t="s">
        <v>146</v>
      </c>
      <c r="B16" s="30"/>
      <c r="C16" s="30"/>
      <c r="D16" s="30"/>
      <c r="E16" s="30"/>
      <c r="F16" s="30"/>
      <c r="G16" s="30"/>
      <c r="H16" s="30"/>
      <c r="I16" s="30"/>
    </row>
    <row r="17" spans="1:9" ht="15">
      <c r="A17" s="44" t="s">
        <v>147</v>
      </c>
      <c r="B17" s="30"/>
      <c r="C17" s="30"/>
      <c r="D17" s="30"/>
      <c r="E17" s="30"/>
      <c r="F17" s="30"/>
      <c r="G17" s="30"/>
      <c r="H17" s="30"/>
      <c r="I17" s="30"/>
    </row>
    <row r="18" spans="1:9" ht="15">
      <c r="A18" s="44" t="s">
        <v>148</v>
      </c>
      <c r="B18" s="30"/>
      <c r="C18" s="30"/>
      <c r="D18" s="30"/>
      <c r="E18" s="30"/>
      <c r="F18" s="30"/>
      <c r="G18" s="30"/>
      <c r="H18" s="30"/>
      <c r="I18" s="30"/>
    </row>
    <row r="19" spans="1:9" ht="15">
      <c r="A19" s="86"/>
      <c r="B19" s="30"/>
      <c r="C19" s="30"/>
      <c r="D19" s="30"/>
      <c r="E19" s="30"/>
      <c r="F19" s="30"/>
      <c r="G19" s="30"/>
      <c r="H19" s="30"/>
      <c r="I19" s="30"/>
    </row>
    <row r="20" spans="1:9" ht="15.75">
      <c r="A20" s="37" t="s">
        <v>150</v>
      </c>
      <c r="C20" s="30"/>
      <c r="D20" s="30"/>
      <c r="E20" s="30"/>
      <c r="F20" s="30"/>
      <c r="G20" s="30"/>
      <c r="H20" s="46" t="s">
        <v>70</v>
      </c>
      <c r="I20" s="30"/>
    </row>
    <row r="21" spans="1:9" ht="15">
      <c r="A21" s="86" t="s">
        <v>151</v>
      </c>
      <c r="B21" s="30"/>
      <c r="C21" s="30"/>
      <c r="D21" s="30"/>
      <c r="E21" s="30"/>
      <c r="F21" s="30"/>
      <c r="G21" s="30"/>
      <c r="H21" s="30"/>
      <c r="I21" s="30"/>
    </row>
    <row r="22" spans="1:9" ht="15">
      <c r="A22" s="86"/>
      <c r="B22" s="30"/>
      <c r="C22" s="30"/>
      <c r="D22" s="30"/>
      <c r="E22" s="30"/>
      <c r="F22" s="30"/>
      <c r="G22" s="30"/>
      <c r="H22" s="30"/>
      <c r="I22" s="30"/>
    </row>
    <row r="23" spans="1:9" ht="15">
      <c r="A23" s="86"/>
      <c r="B23" s="30"/>
      <c r="C23" s="30"/>
      <c r="D23" s="30"/>
      <c r="E23" s="30"/>
      <c r="F23" s="30"/>
      <c r="G23" s="30"/>
      <c r="H23" s="30"/>
      <c r="I23" s="30"/>
    </row>
    <row r="24" spans="1:9" ht="15">
      <c r="A24" s="86"/>
      <c r="B24" s="30"/>
      <c r="C24" s="30"/>
      <c r="D24" s="30"/>
      <c r="E24" s="30"/>
      <c r="F24" s="30"/>
      <c r="G24" s="30"/>
      <c r="H24" s="30"/>
      <c r="I24" s="30"/>
    </row>
    <row r="25" spans="1:9" ht="15">
      <c r="A25" s="86"/>
      <c r="B25" s="30"/>
      <c r="C25" s="30"/>
      <c r="D25" s="30"/>
      <c r="E25" s="30"/>
      <c r="F25" s="30"/>
      <c r="G25" s="30"/>
      <c r="H25" s="30"/>
      <c r="I25" s="30"/>
    </row>
    <row r="26" spans="1:9" ht="15">
      <c r="A26" s="86"/>
      <c r="B26" s="30"/>
      <c r="C26" s="30"/>
      <c r="D26" s="30"/>
      <c r="E26" s="30"/>
      <c r="F26" s="30"/>
      <c r="G26" s="30"/>
      <c r="H26" s="30"/>
      <c r="I26" s="30"/>
    </row>
    <row r="27" spans="1:9" ht="15">
      <c r="A27" s="86"/>
      <c r="B27" s="30"/>
      <c r="C27" s="30"/>
      <c r="D27" s="30"/>
      <c r="E27" s="30"/>
      <c r="F27" s="30"/>
      <c r="G27" s="30"/>
      <c r="H27" s="30"/>
      <c r="I27" s="30"/>
    </row>
    <row r="28" spans="1:9" ht="15">
      <c r="A28" s="86"/>
      <c r="B28" s="30"/>
      <c r="C28" s="30"/>
      <c r="D28" s="30"/>
      <c r="E28" s="30"/>
      <c r="F28" s="30"/>
      <c r="G28" s="30"/>
      <c r="H28" s="30"/>
      <c r="I28" s="30"/>
    </row>
    <row r="29" spans="1:9" ht="12.75">
      <c r="A29" s="30"/>
      <c r="B29" s="30"/>
      <c r="C29" s="30"/>
      <c r="D29" s="30"/>
      <c r="E29" s="30"/>
      <c r="F29" s="30"/>
      <c r="G29" s="30"/>
      <c r="H29" s="30"/>
      <c r="I29" s="30"/>
    </row>
    <row r="30" spans="1:9" ht="12.75">
      <c r="A30" s="30"/>
      <c r="B30" s="30"/>
      <c r="C30" s="30"/>
      <c r="D30" s="30"/>
      <c r="E30" s="30"/>
      <c r="F30" s="30"/>
      <c r="G30" s="30"/>
      <c r="H30" s="30"/>
      <c r="I30" s="30"/>
    </row>
    <row r="31" spans="1:9" ht="12.75">
      <c r="A31" s="30"/>
      <c r="B31" s="30"/>
      <c r="C31" s="30"/>
      <c r="D31" s="30"/>
      <c r="E31" s="30"/>
      <c r="F31" s="30"/>
      <c r="G31" s="30"/>
      <c r="H31" s="30"/>
      <c r="I31" s="30"/>
    </row>
    <row r="32" spans="1:9" ht="12.75">
      <c r="A32" s="30"/>
      <c r="B32" s="30"/>
      <c r="C32" s="30"/>
      <c r="D32" s="30"/>
      <c r="E32" s="30"/>
      <c r="F32" s="30"/>
      <c r="G32" s="30"/>
      <c r="H32" s="30"/>
      <c r="I32" s="30"/>
    </row>
    <row r="33" spans="1:9" ht="12.75">
      <c r="A33" s="30"/>
      <c r="B33" s="30"/>
      <c r="C33" s="30"/>
      <c r="D33" s="30"/>
      <c r="E33" s="30"/>
      <c r="F33" s="30"/>
      <c r="G33" s="30"/>
      <c r="H33" s="30"/>
      <c r="I33" s="30"/>
    </row>
    <row r="34" spans="1:9" ht="12.75">
      <c r="A34" s="30"/>
      <c r="B34" s="30"/>
      <c r="C34" s="30"/>
      <c r="D34" s="30"/>
      <c r="E34" s="30"/>
      <c r="F34" s="30"/>
      <c r="G34" s="30"/>
      <c r="H34" s="30"/>
      <c r="I34" s="30"/>
    </row>
    <row r="35" spans="1:9" ht="12.75">
      <c r="A35" s="30"/>
      <c r="B35" s="30"/>
      <c r="C35" s="30"/>
      <c r="D35" s="30"/>
      <c r="E35" s="30"/>
      <c r="F35" s="30"/>
      <c r="G35" s="30"/>
      <c r="H35" s="30"/>
      <c r="I35" s="30"/>
    </row>
    <row r="36" spans="1:9" ht="12.75">
      <c r="A36" s="30"/>
      <c r="B36" s="30"/>
      <c r="C36" s="30"/>
      <c r="D36" s="30"/>
      <c r="E36" s="30"/>
      <c r="F36" s="30"/>
      <c r="G36" s="30"/>
      <c r="H36" s="30"/>
      <c r="I36" s="30"/>
    </row>
    <row r="37" spans="1:9" ht="12.75">
      <c r="A37" s="30"/>
      <c r="B37" s="30"/>
      <c r="C37" s="30"/>
      <c r="D37" s="30"/>
      <c r="E37" s="30"/>
      <c r="F37" s="30"/>
      <c r="G37" s="30"/>
      <c r="H37" s="30"/>
      <c r="I37" s="30"/>
    </row>
  </sheetData>
  <printOptions/>
  <pageMargins left="0.75" right="0.75" top="0.72" bottom="0.93" header="0.4921259845" footer="0.4921259845"/>
  <pageSetup horizontalDpi="300" verticalDpi="300" orientation="portrait" paperSize="9" scale="115" r:id="rId1"/>
  <headerFooter alignWithMargins="0">
    <oddFooter>&amp;LPS: &amp;F; &amp;A&amp;C- &amp;P -&amp;R&amp;D;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"/>
    </sheetView>
  </sheetViews>
  <sheetFormatPr defaultColWidth="11.421875" defaultRowHeight="12.75"/>
  <cols>
    <col min="1" max="1" width="16.140625" style="0" customWidth="1"/>
  </cols>
  <sheetData>
    <row r="1" spans="1:4" ht="23.25">
      <c r="A1" s="7" t="s">
        <v>36</v>
      </c>
      <c r="D1" s="33" t="s">
        <v>75</v>
      </c>
    </row>
    <row r="2" ht="15.75">
      <c r="A2" s="15" t="s">
        <v>38</v>
      </c>
    </row>
    <row r="3" spans="1:3" ht="12.75">
      <c r="A3" s="5" t="s">
        <v>0</v>
      </c>
      <c r="C3" t="s">
        <v>1</v>
      </c>
    </row>
    <row r="4" spans="1:6" ht="12.75">
      <c r="A4" s="8" t="s">
        <v>2</v>
      </c>
      <c r="B4" s="20"/>
      <c r="C4" s="9" t="s">
        <v>2</v>
      </c>
      <c r="D4" s="20"/>
      <c r="E4" t="s">
        <v>15</v>
      </c>
      <c r="F4" s="10" t="str">
        <f>IF(AND(B4&gt;0,D4=0),B4,IF(AND(B4=0,D4&gt;0),D4," - ??? -"))</f>
        <v> - ??? -</v>
      </c>
    </row>
    <row r="5" spans="1:5" ht="14.25">
      <c r="A5" s="8" t="s">
        <v>16</v>
      </c>
      <c r="B5" s="20"/>
      <c r="C5" s="9" t="s">
        <v>3</v>
      </c>
      <c r="D5" s="20"/>
      <c r="E5" t="s">
        <v>4</v>
      </c>
    </row>
    <row r="6" spans="1:6" ht="12.75">
      <c r="A6" s="8" t="s">
        <v>5</v>
      </c>
      <c r="B6" s="20"/>
      <c r="C6" s="9" t="s">
        <v>6</v>
      </c>
      <c r="D6" s="20"/>
      <c r="E6" t="s">
        <v>7</v>
      </c>
      <c r="F6" s="32" t="e">
        <f>IF(AND(D6&gt;0,D7&gt;0,D8&gt;0.05),(F4/(D6^0.5))*SQRT((D7-D6)/(D7-1)),F4/(D6^0.5))</f>
        <v>#VALUE!</v>
      </c>
    </row>
    <row r="7" spans="1:4" ht="12.75">
      <c r="A7" s="9" t="s">
        <v>8</v>
      </c>
      <c r="B7" s="20"/>
      <c r="C7" s="9" t="s">
        <v>9</v>
      </c>
      <c r="D7" s="20"/>
    </row>
    <row r="8" spans="3:4" ht="12.75">
      <c r="C8" s="9" t="s">
        <v>10</v>
      </c>
      <c r="D8" s="10" t="str">
        <f>IF(AND(D6&gt;0,D7&gt;0),D6/D7," -- ")</f>
        <v> -- </v>
      </c>
    </row>
    <row r="9" ht="12.75">
      <c r="D9" s="9" t="str">
        <f>IF(AND(D6&gt;0,D7&gt;0,D8&gt;0.05),"Endlichkeitskorrektur !!"," (o.k.) ")</f>
        <v> (o.k.) </v>
      </c>
    </row>
    <row r="10" ht="14.25">
      <c r="A10" s="5" t="s">
        <v>17</v>
      </c>
    </row>
    <row r="11" spans="1:2" ht="12.75">
      <c r="A11" s="11" t="str">
        <f>IF(B7=2,"1-a/2",IF(B7=1,"1-a","------"))</f>
        <v>------</v>
      </c>
      <c r="B11" s="12" t="str">
        <f>IF(B7=2,1-B6/2,IF(B7=1,1-B6,"Seiten eingeben! 1 oder 2!"))</f>
        <v>Seiten eingeben! 1 oder 2!</v>
      </c>
    </row>
    <row r="12" spans="1:5" ht="18.75">
      <c r="A12" s="13" t="s">
        <v>18</v>
      </c>
      <c r="B12" s="25" t="e">
        <f>NORMINV(B11,0,1)</f>
        <v>#VALUE!</v>
      </c>
      <c r="D12" s="21" t="s">
        <v>19</v>
      </c>
      <c r="E12" s="22" t="e">
        <f>B5+(B12*F6)</f>
        <v>#VALUE!</v>
      </c>
    </row>
    <row r="13" spans="1:5" ht="15.75">
      <c r="A13" s="5" t="s">
        <v>20</v>
      </c>
      <c r="B13" t="s">
        <v>21</v>
      </c>
      <c r="D13" s="23" t="s">
        <v>22</v>
      </c>
      <c r="E13" s="24" t="e">
        <f>B5-(B12*F6)</f>
        <v>#VALUE!</v>
      </c>
    </row>
    <row r="14" spans="1:2" ht="16.5">
      <c r="A14" t="s">
        <v>23</v>
      </c>
      <c r="B14" s="26" t="e">
        <f>(D5-B5)/F6</f>
        <v>#VALUE!</v>
      </c>
    </row>
    <row r="16" spans="1:2" ht="12.75">
      <c r="A16" s="5" t="s">
        <v>11</v>
      </c>
      <c r="B16" s="5"/>
    </row>
    <row r="17" spans="1:2" ht="14.25">
      <c r="A17" s="5" t="s">
        <v>24</v>
      </c>
      <c r="B17" s="14" t="e">
        <f>IF(ABS(B14)&gt;ABS(B12),"Ja","Nein")</f>
        <v>#VALUE!</v>
      </c>
    </row>
    <row r="18" spans="1:2" ht="12.75">
      <c r="A18" s="5" t="s">
        <v>12</v>
      </c>
      <c r="B18" s="14" t="e">
        <f>IF(ABS(B14)&gt;ABS(B12),"Hypothese verwerfen !","Hypothese NICHT verwerfen !")</f>
        <v>#VALUE!</v>
      </c>
    </row>
    <row r="19" spans="1:6" ht="12.75">
      <c r="A19" s="17"/>
      <c r="B19" s="18"/>
      <c r="C19" s="19"/>
      <c r="D19" s="19"/>
      <c r="E19" s="19"/>
      <c r="F19" s="19"/>
    </row>
    <row r="21" ht="15.75">
      <c r="A21" s="1" t="s">
        <v>37</v>
      </c>
    </row>
    <row r="22" ht="12.75">
      <c r="A22" t="s">
        <v>25</v>
      </c>
    </row>
    <row r="23" ht="12.75">
      <c r="A23" t="s">
        <v>13</v>
      </c>
    </row>
    <row r="24" spans="1:6" ht="15.75">
      <c r="A24" s="5" t="s">
        <v>26</v>
      </c>
      <c r="C24">
        <f>D5</f>
        <v>0</v>
      </c>
      <c r="D24" s="16" t="s">
        <v>28</v>
      </c>
      <c r="E24" s="6" t="e">
        <f>B12</f>
        <v>#VALUE!</v>
      </c>
      <c r="F24" s="31" t="e">
        <f>F6</f>
        <v>#VALUE!</v>
      </c>
    </row>
    <row r="25" spans="2:5" ht="12.75">
      <c r="B25" s="5" t="s">
        <v>14</v>
      </c>
      <c r="C25" s="5" t="e">
        <f>C24-E24*F24</f>
        <v>#VALUE!</v>
      </c>
      <c r="E25" s="5"/>
    </row>
    <row r="26" ht="15.75">
      <c r="A26" s="5" t="s">
        <v>27</v>
      </c>
    </row>
    <row r="27" spans="2:3" ht="12.75">
      <c r="B27" t="s">
        <v>14</v>
      </c>
      <c r="C27" s="5" t="e">
        <f>C24+E24*F24</f>
        <v>#VALUE!</v>
      </c>
    </row>
  </sheetData>
  <printOptions/>
  <pageMargins left="0.75" right="0.75" top="0.72" bottom="0.93" header="0.4921259845" footer="0.4921259845"/>
  <pageSetup horizontalDpi="300" verticalDpi="300" orientation="portrait" paperSize="9" scale="115" r:id="rId1"/>
  <headerFooter alignWithMargins="0">
    <oddFooter>&amp;LPS: &amp;F; &amp;A&amp;C- &amp;P -&amp;R&amp;D;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"/>
    </sheetView>
  </sheetViews>
  <sheetFormatPr defaultColWidth="11.421875" defaultRowHeight="12.75"/>
  <cols>
    <col min="1" max="1" width="16.140625" style="0" customWidth="1"/>
  </cols>
  <sheetData>
    <row r="1" spans="1:4" ht="23.25">
      <c r="A1" s="7" t="s">
        <v>36</v>
      </c>
      <c r="D1" s="27" t="s">
        <v>80</v>
      </c>
    </row>
    <row r="2" ht="15.75">
      <c r="A2" s="15" t="s">
        <v>38</v>
      </c>
    </row>
    <row r="3" spans="1:3" ht="12.75">
      <c r="A3" s="5" t="s">
        <v>0</v>
      </c>
      <c r="C3" t="s">
        <v>1</v>
      </c>
    </row>
    <row r="4" spans="1:6" ht="12.75">
      <c r="A4" s="8" t="s">
        <v>2</v>
      </c>
      <c r="B4" s="20"/>
      <c r="C4" s="9" t="s">
        <v>2</v>
      </c>
      <c r="D4" s="20"/>
      <c r="E4" t="s">
        <v>15</v>
      </c>
      <c r="F4" s="10" t="str">
        <f>IF(AND(B4&gt;0,D4=0),B4,IF(AND(B4=0,D4&gt;0),D4," - ??? -"))</f>
        <v> - ??? -</v>
      </c>
    </row>
    <row r="5" spans="1:5" ht="14.25">
      <c r="A5" s="8" t="s">
        <v>16</v>
      </c>
      <c r="B5" s="20"/>
      <c r="C5" s="9" t="s">
        <v>3</v>
      </c>
      <c r="D5" s="20"/>
      <c r="E5" t="s">
        <v>4</v>
      </c>
    </row>
    <row r="6" spans="1:6" ht="12.75">
      <c r="A6" s="8" t="s">
        <v>5</v>
      </c>
      <c r="B6" s="20"/>
      <c r="C6" s="9" t="s">
        <v>6</v>
      </c>
      <c r="D6" s="20"/>
      <c r="E6" s="9" t="s">
        <v>7</v>
      </c>
      <c r="F6" s="60" t="e">
        <f>IF(AND(D6&gt;0,D7&gt;0,D8&gt;0.05),(F4/(D6^0.5))*SQRT((D7-D6)/(D7-1)),F4/(D6^0.5))</f>
        <v>#VALUE!</v>
      </c>
    </row>
    <row r="7" spans="1:6" ht="12.75">
      <c r="A7" s="9" t="s">
        <v>8</v>
      </c>
      <c r="B7" s="20"/>
      <c r="C7" s="9" t="s">
        <v>9</v>
      </c>
      <c r="D7" s="20"/>
      <c r="E7" s="61" t="s">
        <v>81</v>
      </c>
      <c r="F7" s="61"/>
    </row>
    <row r="8" spans="3:6" ht="12.75">
      <c r="C8" s="9" t="s">
        <v>10</v>
      </c>
      <c r="D8" s="10" t="str">
        <f>IF(AND(D6&gt;0,D7&gt;0),D6/D7," -- ")</f>
        <v> -- </v>
      </c>
      <c r="E8" s="62" t="s">
        <v>82</v>
      </c>
      <c r="F8" s="63">
        <f>D6-1</f>
        <v>-1</v>
      </c>
    </row>
    <row r="9" ht="12.75">
      <c r="D9" s="9" t="str">
        <f>IF(AND(D6&gt;0,D7&gt;0,D8&gt;0.05),"Endlichkeitskorrektur !!"," (o.k.) ")</f>
        <v> (o.k.) </v>
      </c>
    </row>
    <row r="10" ht="14.25">
      <c r="A10" s="5" t="s">
        <v>83</v>
      </c>
    </row>
    <row r="11" spans="1:2" ht="12.75">
      <c r="A11" s="11" t="str">
        <f>IF(B7=2,"1-a/2",IF(B7=1,"1-a","------"))</f>
        <v>------</v>
      </c>
      <c r="B11" s="12" t="str">
        <f>IF(B7=2,1-B6/2,IF(B7=1,1-B6,"Seiten eingeben! 1 oder 2!"))</f>
        <v>Seiten eingeben! 1 oder 2!</v>
      </c>
    </row>
    <row r="12" spans="1:5" ht="18.75">
      <c r="A12" s="13" t="s">
        <v>84</v>
      </c>
      <c r="B12" s="25" t="e">
        <f>TINV((3-B7)*B6,F8)</f>
        <v>#NUM!</v>
      </c>
      <c r="D12" s="21" t="s">
        <v>19</v>
      </c>
      <c r="E12" s="22" t="e">
        <f>B5+(B12*F6)</f>
        <v>#NUM!</v>
      </c>
    </row>
    <row r="13" spans="1:5" ht="15.75">
      <c r="A13" s="5" t="s">
        <v>85</v>
      </c>
      <c r="B13" t="s">
        <v>86</v>
      </c>
      <c r="D13" s="23" t="s">
        <v>22</v>
      </c>
      <c r="E13" s="24" t="e">
        <f>B5-(B12*F6)</f>
        <v>#NUM!</v>
      </c>
    </row>
    <row r="14" spans="1:2" ht="16.5">
      <c r="A14" t="s">
        <v>87</v>
      </c>
      <c r="B14" s="26" t="e">
        <f>(D5-B5)/F6</f>
        <v>#VALUE!</v>
      </c>
    </row>
    <row r="16" spans="1:2" ht="12.75">
      <c r="A16" s="5" t="s">
        <v>11</v>
      </c>
      <c r="B16" s="5"/>
    </row>
    <row r="17" spans="1:2" ht="14.25">
      <c r="A17" s="5" t="s">
        <v>88</v>
      </c>
      <c r="B17" s="14" t="e">
        <f>IF(ABS(B14)&gt;ABS(B12),"Ja","Nein")</f>
        <v>#VALUE!</v>
      </c>
    </row>
    <row r="18" spans="1:2" ht="12.75">
      <c r="A18" s="5" t="s">
        <v>12</v>
      </c>
      <c r="B18" s="14" t="e">
        <f>IF(ABS(B14)&gt;ABS(B12),"Hypothese verwerfen !","Hypothese NICHT verwerfen !")</f>
        <v>#VALUE!</v>
      </c>
    </row>
    <row r="19" spans="1:6" ht="12.75">
      <c r="A19" s="17"/>
      <c r="B19" s="18"/>
      <c r="C19" s="19"/>
      <c r="D19" s="19"/>
      <c r="E19" s="19"/>
      <c r="F19" s="19"/>
    </row>
    <row r="21" ht="15.75">
      <c r="A21" s="1" t="s">
        <v>37</v>
      </c>
    </row>
    <row r="22" ht="12.75">
      <c r="A22" t="s">
        <v>25</v>
      </c>
    </row>
    <row r="23" ht="12.75">
      <c r="A23" t="s">
        <v>13</v>
      </c>
    </row>
    <row r="24" spans="1:6" ht="15.75">
      <c r="A24" s="5" t="s">
        <v>98</v>
      </c>
      <c r="C24">
        <f>D5</f>
        <v>0</v>
      </c>
      <c r="D24" s="16" t="s">
        <v>28</v>
      </c>
      <c r="E24" s="6" t="e">
        <f>B12</f>
        <v>#NUM!</v>
      </c>
      <c r="F24" s="31" t="e">
        <f>F6</f>
        <v>#VALUE!</v>
      </c>
    </row>
    <row r="25" spans="2:5" ht="12.75">
      <c r="B25" s="5" t="s">
        <v>14</v>
      </c>
      <c r="C25" s="5" t="e">
        <f>C24-E24*F24</f>
        <v>#NUM!</v>
      </c>
      <c r="E25" s="5"/>
    </row>
    <row r="26" ht="15.75">
      <c r="A26" s="5" t="s">
        <v>99</v>
      </c>
    </row>
    <row r="27" spans="2:3" ht="12.75">
      <c r="B27" t="s">
        <v>14</v>
      </c>
      <c r="C27" s="5" t="e">
        <f>C24+E24*F24</f>
        <v>#NUM!</v>
      </c>
    </row>
  </sheetData>
  <printOptions/>
  <pageMargins left="0.75" right="0.75" top="0.72" bottom="0.93" header="0.4921259845" footer="0.4921259845"/>
  <pageSetup horizontalDpi="300" verticalDpi="300" orientation="portrait" paperSize="9" scale="115" r:id="rId1"/>
  <headerFooter alignWithMargins="0">
    <oddHeader>&amp;C&amp;A</oddHeader>
    <oddFooter>&amp;LPS: &amp;F; &amp;A&amp;CSeite&amp;P(von&amp;N)&amp;R&amp;D;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"/>
    </sheetView>
  </sheetViews>
  <sheetFormatPr defaultColWidth="11.421875" defaultRowHeight="12.75"/>
  <cols>
    <col min="1" max="1" width="16.140625" style="0" customWidth="1"/>
  </cols>
  <sheetData>
    <row r="1" ht="23.25">
      <c r="A1" s="7" t="s">
        <v>100</v>
      </c>
    </row>
    <row r="2" ht="15.75">
      <c r="A2" s="15" t="s">
        <v>38</v>
      </c>
    </row>
    <row r="3" spans="1:5" ht="12.75">
      <c r="A3" s="5" t="s">
        <v>29</v>
      </c>
      <c r="C3" s="5" t="s">
        <v>89</v>
      </c>
      <c r="E3" t="s">
        <v>90</v>
      </c>
    </row>
    <row r="4" spans="1:6" ht="15.75">
      <c r="A4" s="9" t="s">
        <v>30</v>
      </c>
      <c r="B4" s="20"/>
      <c r="C4" s="9" t="s">
        <v>31</v>
      </c>
      <c r="D4" s="20"/>
      <c r="E4" t="s">
        <v>91</v>
      </c>
      <c r="F4" s="2"/>
    </row>
    <row r="5" spans="1:4" ht="12.75">
      <c r="A5" s="9" t="s">
        <v>32</v>
      </c>
      <c r="B5" s="20"/>
      <c r="C5" s="9" t="s">
        <v>33</v>
      </c>
      <c r="D5" s="20"/>
    </row>
    <row r="6" spans="1:5" ht="15.75">
      <c r="A6" s="9" t="s">
        <v>34</v>
      </c>
      <c r="B6" s="20"/>
      <c r="C6" s="9" t="s">
        <v>35</v>
      </c>
      <c r="D6" s="20"/>
      <c r="E6" t="s">
        <v>81</v>
      </c>
    </row>
    <row r="7" spans="1:5" ht="12.75">
      <c r="A7" s="8" t="s">
        <v>5</v>
      </c>
      <c r="B7" s="28"/>
      <c r="C7" s="29"/>
      <c r="E7" s="64" t="s">
        <v>96</v>
      </c>
    </row>
    <row r="8" spans="1:5" ht="12.75">
      <c r="A8" s="9" t="s">
        <v>8</v>
      </c>
      <c r="B8" s="28">
        <v>2</v>
      </c>
      <c r="C8" s="29" t="s">
        <v>92</v>
      </c>
      <c r="E8" s="65">
        <f>n_1+n_2-2</f>
        <v>-2</v>
      </c>
    </row>
    <row r="9" ht="14.25">
      <c r="A9" s="5" t="s">
        <v>83</v>
      </c>
    </row>
    <row r="10" spans="1:2" ht="12.75">
      <c r="A10" s="11" t="str">
        <f>IF(B8=2,"1-a/2",IF(B8=1,"1-a","------"))</f>
        <v>1-a/2</v>
      </c>
      <c r="B10" s="12">
        <f>IF(B8=2,1-B7/2,IF(B8=1,1-B7,"Seiten eingeben! 1 oder 2!"))</f>
        <v>1</v>
      </c>
    </row>
    <row r="11" spans="1:3" ht="18.75">
      <c r="A11" s="13" t="s">
        <v>84</v>
      </c>
      <c r="B11" s="25" t="e">
        <f>TINV(B7,E8)</f>
        <v>#NUM!</v>
      </c>
      <c r="C11" s="66" t="s">
        <v>93</v>
      </c>
    </row>
    <row r="12" ht="14.25">
      <c r="A12" s="5" t="s">
        <v>85</v>
      </c>
    </row>
    <row r="13" spans="1:2" ht="15.75">
      <c r="A13" t="s">
        <v>94</v>
      </c>
      <c r="B13" s="26" t="e">
        <f>(xq1-xq2)/SQRT((s_1^2/n_1)+(s_2^2/n_2))</f>
        <v>#DIV/0!</v>
      </c>
    </row>
    <row r="15" spans="1:2" ht="12.75">
      <c r="A15" s="5" t="s">
        <v>11</v>
      </c>
      <c r="B15" s="5"/>
    </row>
    <row r="16" spans="1:3" ht="14.25">
      <c r="A16" s="5" t="s">
        <v>97</v>
      </c>
      <c r="B16" s="14" t="e">
        <f>IF(ABS(B13)&gt;ABS(B11),"Ja","Nein")</f>
        <v>#DIV/0!</v>
      </c>
      <c r="C16" t="s">
        <v>95</v>
      </c>
    </row>
    <row r="17" spans="1:2" ht="12.75">
      <c r="A17" s="5" t="s">
        <v>12</v>
      </c>
      <c r="B17" s="14" t="e">
        <f>IF(ABS(B13)&gt;ABS(B11),"Hypothese verwerfen !","Hypothese NICHT verwerfen !")</f>
        <v>#DIV/0!</v>
      </c>
    </row>
    <row r="18" spans="1:6" ht="12.75">
      <c r="A18" s="17"/>
      <c r="B18" s="18"/>
      <c r="C18" s="19"/>
      <c r="D18" s="19"/>
      <c r="E18" s="19"/>
      <c r="F18" s="19"/>
    </row>
    <row r="21" spans="1:6" ht="15.75">
      <c r="A21" s="67"/>
      <c r="B21" s="68"/>
      <c r="C21" s="68"/>
      <c r="D21" s="68"/>
      <c r="E21" s="68"/>
      <c r="F21" s="68"/>
    </row>
    <row r="22" spans="1:6" ht="12.75">
      <c r="A22" s="68"/>
      <c r="B22" s="68"/>
      <c r="C22" s="68"/>
      <c r="D22" s="68"/>
      <c r="E22" s="68"/>
      <c r="F22" s="68"/>
    </row>
    <row r="23" spans="1:6" ht="12.75">
      <c r="A23" s="68"/>
      <c r="B23" s="68"/>
      <c r="C23" s="68"/>
      <c r="D23" s="68"/>
      <c r="E23" s="68"/>
      <c r="F23" s="68"/>
    </row>
    <row r="24" spans="1:6" ht="12.75">
      <c r="A24" s="69"/>
      <c r="B24" s="68"/>
      <c r="C24" s="68"/>
      <c r="D24" s="70"/>
      <c r="E24" s="71"/>
      <c r="F24" s="72"/>
    </row>
    <row r="25" spans="1:6" ht="12.75">
      <c r="A25" s="68"/>
      <c r="B25" s="69"/>
      <c r="C25" s="69"/>
      <c r="D25" s="68"/>
      <c r="E25" s="69"/>
      <c r="F25" s="68"/>
    </row>
    <row r="26" spans="1:6" ht="12.75">
      <c r="A26" s="69"/>
      <c r="B26" s="68"/>
      <c r="C26" s="68"/>
      <c r="D26" s="68"/>
      <c r="E26" s="68"/>
      <c r="F26" s="68"/>
    </row>
    <row r="27" spans="1:6" ht="12.75">
      <c r="A27" s="68"/>
      <c r="B27" s="68"/>
      <c r="C27" s="69"/>
      <c r="D27" s="68"/>
      <c r="E27" s="68"/>
      <c r="F27" s="68"/>
    </row>
    <row r="28" spans="1:6" ht="12.75">
      <c r="A28" s="68"/>
      <c r="B28" s="68"/>
      <c r="C28" s="68"/>
      <c r="D28" s="68"/>
      <c r="E28" s="68"/>
      <c r="F28" s="68"/>
    </row>
  </sheetData>
  <printOptions/>
  <pageMargins left="0.75" right="0.75" top="0.72" bottom="0.93" header="0.4921259845" footer="0.4921259845"/>
  <pageSetup horizontalDpi="300" verticalDpi="300" orientation="portrait" paperSize="9" scale="115" r:id="rId1"/>
  <headerFooter alignWithMargins="0">
    <oddHeader>&amp;C&amp;A</oddHeader>
    <oddFooter>&amp;LPS: &amp;F; &amp;A&amp;CSeite&amp;P(von&amp;N)&amp;R&amp;D;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Volkswirtschaftslehre und Statistik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Lösungshinweise zur Klausur</dc:title>
  <dc:subject/>
  <dc:creator>Peter Schmidt</dc:creator>
  <cp:keywords/>
  <dc:description/>
  <cp:lastModifiedBy>Peter Schmidt</cp:lastModifiedBy>
  <cp:lastPrinted>2001-07-13T04:46:55Z</cp:lastPrinted>
  <dcterms:created xsi:type="dcterms:W3CDTF">1998-11-23T06:54:04Z</dcterms:created>
  <dcterms:modified xsi:type="dcterms:W3CDTF">2001-07-13T05:17:47Z</dcterms:modified>
  <cp:category/>
  <cp:version/>
  <cp:contentType/>
  <cp:contentStatus/>
</cp:coreProperties>
</file>